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30.6\上下水道課１\00 下水道業務(木村)\15 経営比較分析表\平成２７年度\03 電話による差替依頼・回答提出\提出用\"/>
    </mc:Choice>
  </mc:AlternateContent>
  <workbookProtection workbookPassword="B501" lockStructure="1"/>
  <bookViews>
    <workbookView xWindow="0" yWindow="0" windowWidth="20490" windowHeight="777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AL8" i="4" s="1"/>
  <c r="Q6" i="5"/>
  <c r="AD10" i="4" s="1"/>
  <c r="P6" i="5"/>
  <c r="O6" i="5"/>
  <c r="N6" i="5"/>
  <c r="I10" i="4" s="1"/>
  <c r="M6" i="5"/>
  <c r="B10"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BB8" i="4"/>
  <c r="AT8" i="4"/>
  <c r="W8" i="4"/>
  <c r="P8" i="4"/>
  <c r="I8" i="4"/>
  <c r="B6"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<sst xmlns="http://schemas.openxmlformats.org/spreadsheetml/2006/main" count="220" uniqueCount="110">
  <si>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</si>
  <si>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</si>
  <si>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</si>
  <si>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</si>
  <si>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</si>
  <si>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</si>
  <si>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</si>
  <si>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</si>
  <si>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</si>
  <si>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</si>
  <si>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</si>
  <si>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</si>
  <si>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</si>
  <si>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</si>
  <si>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</si>
  <si>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</si>
  <si>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</si>
  <si>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</si>
  <si>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</si>
  <si>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</si>
  <si>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</si>
  <si>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</si>
  <si>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</si>
  <si>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</si>
  <si>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</si>
  <si>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</si>
  <si>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</si>
  <si>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</si>
  <si>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</si>
  <si>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</si>
  <si>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</si>
  <si>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</si>
  <si>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</si>
  <si>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</si>
  <si>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</si>
  <si>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</si>
  <si>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</si>
  <si>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</si>
  <si>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</si>
  <si>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</si>
  <si>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</si>
  <si>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</si>
  <si>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</si>
  <si>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</si>
  <si>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</si>
  <si>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</si>
  <si>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</si>
  <si>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</si>
  <si>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</si>
  <si>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</si>
  <si>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</si>
  <si>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</si>
  <si>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</si>
  <si>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</si>
  <si>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</si>
  <si>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</si>
  <si>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</si>
  <si>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</si>
  <si>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</si>
  <si>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</si>
  <si>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</si>
  <si>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</si>
  <si>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</si>
  <si>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</si>
  <si>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</si>
  <si>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</si>
  <si>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</si>
  <si>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</si>
  <si>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</si>
  <si>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</si>
  <si>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</si>
  <si>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</si>
  <si>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</si>
  <si>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</si>
  <si>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</si>
  <si>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</si>
  <si>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</si>
  <si>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</si>
  <si>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</si>
  <si>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</si>
  <si>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</si>
  <si>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</si>
  <si>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</si>
  <si>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</si>
  <si>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</si>
  <si>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</si>
  <si>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</si>
  <si>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</si>
  <si>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</si>
  <si>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</si>
  <si>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</si>
  <si>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</si>
  <si>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</si>
  <si>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</si>
  <si>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</si>
  <si>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</si>
  <si>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平川市</t>
  </si>
  <si>
    <t>法適用</t>
  </si>
  <si>
    <t>下水道事業</t>
  </si>
  <si>
    <t>特定環境保全公共下水道</t>
  </si>
  <si>
    <t>D3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</si>
  <si>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</si>
  <si>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</si>
  <si>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</si>
  <si>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</si>
  <si>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</si>
  <si>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</si>
  <si>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人口及び下水道への接続件数の減少により、類似団体と比べ水洗化率が低く、有収水量も減少しているため、それに伴い使用料についても平成22年度から減少傾向にある。
さらに、処理施設の一日平均処理水量は計画処理能力の水量に比べ、3分の1程度となっているため、施設利用率が類似団体より低くなっている。
一方で、処理施設や管渠の維持管理費等の汚水処理費は平成26年度では減少したが、維持管理費だけで見ると平成22年度から増加傾向にあるため、汚水処理費を使用料で賄う経費回収率は依然として低く、使用料以外の収入に依存している状態である。
経常収支比率は平成26年度では増加したが、過去5年間は100％を下回っており、そのことが累積欠損金比率の増加につながり、類似団体と比べても高い傾向にある。
また、企業会計制度の見直しにより、平成26年度で流動負債が増加したが、流動資産は減少傾向にあることから、短期的な債務に対する資産も減少している。</t>
    <phoneticPr fontId="4"/>
  </si>
  <si>
    <t>有形固定資産の更新等の必要性は当分ないが、維持管理費等の汚水処理費が増加しているため、水洗化率の向上に伴う有収水量の増加や使用料の見直しなど、使用料以外の収入に依存しない経営改善の実施や投資計画等の見直しが必要である。</t>
    <rPh sb="7" eb="9">
      <t>コウシン</t>
    </rPh>
    <phoneticPr fontId="4"/>
  </si>
  <si>
    <t>平成26年度において、企業会計制度の見直しに伴い、償却率が上がったため、類似団体と比較すると高い傾向となっているが、平成26年度で30％であり、耐用年数に近い100％には遠く、更新等の必要性は当分ない。</t>
    <rPh sb="22" eb="23">
      <t>トモナ</t>
    </rPh>
    <rPh sb="85" eb="86">
      <t>トオ</t>
    </rPh>
    <rPh sb="88" eb="90">
      <t>コウシン</t>
    </rPh>
    <rPh sb="90" eb="91">
      <t>トウ</t>
    </rPh>
    <rPh sb="92" eb="95">
      <t>ヒツヨウセイ</t>
    </rPh>
    <rPh sb="96" eb="98">
      <t>トウブン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</si>
</sst>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8197000"/>
        <c:axId val="287158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238197000"/>
        <c:axId val="287158312"/>
      </c:lineChart>
      <c:dateAx>
        <c:axId val="238197000"/>
        <c:scaling>
          <c:orientation val="minMax"/>
        </c:scaling>
        <c:delete val="1"/>
        <c:axPos val="b"/>
        <c:numFmt formatCode="ge" sourceLinked="1"/>
        <c:majorTickMark val="none"/>
        <c:minorTickMark val="none"/>
        <c:tickLblPos val="none"/>
        <c:crossAx val="287158312"/>
        <c:crosses val="autoZero"/>
        <c:auto val="1"/>
        <c:lblOffset val="100"/>
        <c:baseTimeUnit val="years"/>
      </c:dateAx>
      <c:valAx>
        <c:axId val="287158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197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31.67</c:v>
                </c:pt>
                <c:pt idx="1">
                  <c:v>31.67</c:v>
                </c:pt>
                <c:pt idx="2">
                  <c:v>28.4</c:v>
                </c:pt>
                <c:pt idx="3">
                  <c:v>29.8</c:v>
                </c:pt>
                <c:pt idx="4">
                  <c:v>28.07</c:v>
                </c:pt>
              </c:numCache>
            </c:numRef>
          </c:val>
        </c:ser>
        <c:dLbls>
          <c:showLegendKey val="0"/>
          <c:showVal val="0"/>
          <c:showCatName val="0"/>
          <c:showSerName val="0"/>
          <c:showPercent val="0"/>
          <c:showBubbleSize val="0"/>
        </c:dLbls>
        <c:gapWidth val="150"/>
        <c:axId val="287769584"/>
        <c:axId val="287769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287769584"/>
        <c:axId val="287769976"/>
      </c:lineChart>
      <c:dateAx>
        <c:axId val="287769584"/>
        <c:scaling>
          <c:orientation val="minMax"/>
        </c:scaling>
        <c:delete val="1"/>
        <c:axPos val="b"/>
        <c:numFmt formatCode="ge" sourceLinked="1"/>
        <c:majorTickMark val="none"/>
        <c:minorTickMark val="none"/>
        <c:tickLblPos val="none"/>
        <c:crossAx val="287769976"/>
        <c:crosses val="autoZero"/>
        <c:auto val="1"/>
        <c:lblOffset val="100"/>
        <c:baseTimeUnit val="years"/>
      </c:dateAx>
      <c:valAx>
        <c:axId val="287769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76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52.16</c:v>
                </c:pt>
                <c:pt idx="1">
                  <c:v>52.97</c:v>
                </c:pt>
                <c:pt idx="2">
                  <c:v>54.48</c:v>
                </c:pt>
                <c:pt idx="3">
                  <c:v>53.86</c:v>
                </c:pt>
                <c:pt idx="4">
                  <c:v>56.2</c:v>
                </c:pt>
              </c:numCache>
            </c:numRef>
          </c:val>
        </c:ser>
        <c:dLbls>
          <c:showLegendKey val="0"/>
          <c:showVal val="0"/>
          <c:showCatName val="0"/>
          <c:showSerName val="0"/>
          <c:showPercent val="0"/>
          <c:showBubbleSize val="0"/>
        </c:dLbls>
        <c:gapWidth val="150"/>
        <c:axId val="288280952"/>
        <c:axId val="28828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288280952"/>
        <c:axId val="288281344"/>
      </c:lineChart>
      <c:dateAx>
        <c:axId val="288280952"/>
        <c:scaling>
          <c:orientation val="minMax"/>
        </c:scaling>
        <c:delete val="1"/>
        <c:axPos val="b"/>
        <c:numFmt formatCode="ge" sourceLinked="1"/>
        <c:majorTickMark val="none"/>
        <c:minorTickMark val="none"/>
        <c:tickLblPos val="none"/>
        <c:crossAx val="288281344"/>
        <c:crosses val="autoZero"/>
        <c:auto val="1"/>
        <c:lblOffset val="100"/>
        <c:baseTimeUnit val="years"/>
      </c:dateAx>
      <c:valAx>
        <c:axId val="28828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280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87.72</c:v>
                </c:pt>
                <c:pt idx="1">
                  <c:v>61.96</c:v>
                </c:pt>
                <c:pt idx="2">
                  <c:v>82.86</c:v>
                </c:pt>
                <c:pt idx="3">
                  <c:v>82.6</c:v>
                </c:pt>
                <c:pt idx="4">
                  <c:v>95.41</c:v>
                </c:pt>
              </c:numCache>
            </c:numRef>
          </c:val>
        </c:ser>
        <c:dLbls>
          <c:showLegendKey val="0"/>
          <c:showVal val="0"/>
          <c:showCatName val="0"/>
          <c:showSerName val="0"/>
          <c:showPercent val="0"/>
          <c:showBubbleSize val="0"/>
        </c:dLbls>
        <c:gapWidth val="150"/>
        <c:axId val="287455368"/>
        <c:axId val="287459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93.06</c:v>
                </c:pt>
                <c:pt idx="1">
                  <c:v>93.66</c:v>
                </c:pt>
                <c:pt idx="2">
                  <c:v>93.85</c:v>
                </c:pt>
                <c:pt idx="3">
                  <c:v>95.59</c:v>
                </c:pt>
                <c:pt idx="4">
                  <c:v>96.83</c:v>
                </c:pt>
              </c:numCache>
            </c:numRef>
          </c:val>
          <c:smooth val="0"/>
        </c:ser>
        <c:dLbls>
          <c:showLegendKey val="0"/>
          <c:showVal val="0"/>
          <c:showCatName val="0"/>
          <c:showSerName val="0"/>
          <c:showPercent val="0"/>
          <c:showBubbleSize val="0"/>
        </c:dLbls>
        <c:marker val="1"/>
        <c:smooth val="0"/>
        <c:axId val="287455368"/>
        <c:axId val="287459848"/>
      </c:lineChart>
      <c:dateAx>
        <c:axId val="287455368"/>
        <c:scaling>
          <c:orientation val="minMax"/>
        </c:scaling>
        <c:delete val="1"/>
        <c:axPos val="b"/>
        <c:numFmt formatCode="ge" sourceLinked="1"/>
        <c:majorTickMark val="none"/>
        <c:minorTickMark val="none"/>
        <c:tickLblPos val="none"/>
        <c:crossAx val="287459848"/>
        <c:crosses val="autoZero"/>
        <c:auto val="1"/>
        <c:lblOffset val="100"/>
        <c:baseTimeUnit val="years"/>
      </c:dateAx>
      <c:valAx>
        <c:axId val="28745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455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3.22</c:v>
                </c:pt>
                <c:pt idx="1">
                  <c:v>4.3</c:v>
                </c:pt>
                <c:pt idx="2">
                  <c:v>5.38</c:v>
                </c:pt>
                <c:pt idx="3">
                  <c:v>6.46</c:v>
                </c:pt>
                <c:pt idx="4">
                  <c:v>30.43</c:v>
                </c:pt>
              </c:numCache>
            </c:numRef>
          </c:val>
        </c:ser>
        <c:dLbls>
          <c:showLegendKey val="0"/>
          <c:showVal val="0"/>
          <c:showCatName val="0"/>
          <c:showSerName val="0"/>
          <c:showPercent val="0"/>
          <c:showBubbleSize val="0"/>
        </c:dLbls>
        <c:gapWidth val="150"/>
        <c:axId val="287499640"/>
        <c:axId val="287512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7.84</c:v>
                </c:pt>
                <c:pt idx="1">
                  <c:v>7.58</c:v>
                </c:pt>
                <c:pt idx="2">
                  <c:v>6.5</c:v>
                </c:pt>
                <c:pt idx="3">
                  <c:v>6.66</c:v>
                </c:pt>
                <c:pt idx="4">
                  <c:v>14.53</c:v>
                </c:pt>
              </c:numCache>
            </c:numRef>
          </c:val>
          <c:smooth val="0"/>
        </c:ser>
        <c:dLbls>
          <c:showLegendKey val="0"/>
          <c:showVal val="0"/>
          <c:showCatName val="0"/>
          <c:showSerName val="0"/>
          <c:showPercent val="0"/>
          <c:showBubbleSize val="0"/>
        </c:dLbls>
        <c:marker val="1"/>
        <c:smooth val="0"/>
        <c:axId val="287499640"/>
        <c:axId val="287512312"/>
      </c:lineChart>
      <c:dateAx>
        <c:axId val="287499640"/>
        <c:scaling>
          <c:orientation val="minMax"/>
        </c:scaling>
        <c:delete val="1"/>
        <c:axPos val="b"/>
        <c:numFmt formatCode="ge" sourceLinked="1"/>
        <c:majorTickMark val="none"/>
        <c:minorTickMark val="none"/>
        <c:tickLblPos val="none"/>
        <c:crossAx val="287512312"/>
        <c:crosses val="autoZero"/>
        <c:auto val="1"/>
        <c:lblOffset val="100"/>
        <c:baseTimeUnit val="years"/>
      </c:dateAx>
      <c:valAx>
        <c:axId val="287512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499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7470976"/>
        <c:axId val="236740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87470976"/>
        <c:axId val="236740488"/>
      </c:lineChart>
      <c:dateAx>
        <c:axId val="287470976"/>
        <c:scaling>
          <c:orientation val="minMax"/>
        </c:scaling>
        <c:delete val="1"/>
        <c:axPos val="b"/>
        <c:numFmt formatCode="ge" sourceLinked="1"/>
        <c:majorTickMark val="none"/>
        <c:minorTickMark val="none"/>
        <c:tickLblPos val="none"/>
        <c:crossAx val="236740488"/>
        <c:crosses val="autoZero"/>
        <c:auto val="1"/>
        <c:lblOffset val="100"/>
        <c:baseTimeUnit val="years"/>
      </c:dateAx>
      <c:valAx>
        <c:axId val="236740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47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281.49</c:v>
                </c:pt>
                <c:pt idx="1">
                  <c:v>491.45</c:v>
                </c:pt>
                <c:pt idx="2">
                  <c:v>574.09</c:v>
                </c:pt>
                <c:pt idx="3">
                  <c:v>631.38</c:v>
                </c:pt>
                <c:pt idx="4">
                  <c:v>679.93</c:v>
                </c:pt>
              </c:numCache>
            </c:numRef>
          </c:val>
        </c:ser>
        <c:dLbls>
          <c:showLegendKey val="0"/>
          <c:showVal val="0"/>
          <c:showCatName val="0"/>
          <c:showSerName val="0"/>
          <c:showPercent val="0"/>
          <c:showBubbleSize val="0"/>
        </c:dLbls>
        <c:gapWidth val="150"/>
        <c:axId val="287587480"/>
        <c:axId val="28758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125.99</c:v>
                </c:pt>
                <c:pt idx="1">
                  <c:v>143.69</c:v>
                </c:pt>
                <c:pt idx="2">
                  <c:v>99.89</c:v>
                </c:pt>
                <c:pt idx="3">
                  <c:v>137.81</c:v>
                </c:pt>
                <c:pt idx="4">
                  <c:v>172.52</c:v>
                </c:pt>
              </c:numCache>
            </c:numRef>
          </c:val>
          <c:smooth val="0"/>
        </c:ser>
        <c:dLbls>
          <c:showLegendKey val="0"/>
          <c:showVal val="0"/>
          <c:showCatName val="0"/>
          <c:showSerName val="0"/>
          <c:showPercent val="0"/>
          <c:showBubbleSize val="0"/>
        </c:dLbls>
        <c:marker val="1"/>
        <c:smooth val="0"/>
        <c:axId val="287587480"/>
        <c:axId val="287587872"/>
      </c:lineChart>
      <c:dateAx>
        <c:axId val="287587480"/>
        <c:scaling>
          <c:orientation val="minMax"/>
        </c:scaling>
        <c:delete val="1"/>
        <c:axPos val="b"/>
        <c:numFmt formatCode="ge" sourceLinked="1"/>
        <c:majorTickMark val="none"/>
        <c:minorTickMark val="none"/>
        <c:tickLblPos val="none"/>
        <c:crossAx val="287587872"/>
        <c:crosses val="autoZero"/>
        <c:auto val="1"/>
        <c:lblOffset val="100"/>
        <c:baseTimeUnit val="years"/>
      </c:dateAx>
      <c:valAx>
        <c:axId val="28758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58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1056.9100000000001</c:v>
                </c:pt>
                <c:pt idx="1">
                  <c:v>1374.79</c:v>
                </c:pt>
                <c:pt idx="2">
                  <c:v>1389.56</c:v>
                </c:pt>
                <c:pt idx="3">
                  <c:v>1607.88</c:v>
                </c:pt>
                <c:pt idx="4">
                  <c:v>157.41999999999999</c:v>
                </c:pt>
              </c:numCache>
            </c:numRef>
          </c:val>
        </c:ser>
        <c:dLbls>
          <c:showLegendKey val="0"/>
          <c:showVal val="0"/>
          <c:showCatName val="0"/>
          <c:showSerName val="0"/>
          <c:showPercent val="0"/>
          <c:showBubbleSize val="0"/>
        </c:dLbls>
        <c:gapWidth val="150"/>
        <c:axId val="287589048"/>
        <c:axId val="28758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245.73</c:v>
                </c:pt>
                <c:pt idx="1">
                  <c:v>199.45</c:v>
                </c:pt>
                <c:pt idx="2">
                  <c:v>209.18</c:v>
                </c:pt>
                <c:pt idx="3">
                  <c:v>189.4</c:v>
                </c:pt>
                <c:pt idx="4">
                  <c:v>69.430000000000007</c:v>
                </c:pt>
              </c:numCache>
            </c:numRef>
          </c:val>
          <c:smooth val="0"/>
        </c:ser>
        <c:dLbls>
          <c:showLegendKey val="0"/>
          <c:showVal val="0"/>
          <c:showCatName val="0"/>
          <c:showSerName val="0"/>
          <c:showPercent val="0"/>
          <c:showBubbleSize val="0"/>
        </c:dLbls>
        <c:marker val="1"/>
        <c:smooth val="0"/>
        <c:axId val="287589048"/>
        <c:axId val="287589440"/>
      </c:lineChart>
      <c:dateAx>
        <c:axId val="287589048"/>
        <c:scaling>
          <c:orientation val="minMax"/>
        </c:scaling>
        <c:delete val="1"/>
        <c:axPos val="b"/>
        <c:numFmt formatCode="ge" sourceLinked="1"/>
        <c:majorTickMark val="none"/>
        <c:minorTickMark val="none"/>
        <c:tickLblPos val="none"/>
        <c:crossAx val="287589440"/>
        <c:crosses val="autoZero"/>
        <c:auto val="1"/>
        <c:lblOffset val="100"/>
        <c:baseTimeUnit val="years"/>
      </c:dateAx>
      <c:valAx>
        <c:axId val="28758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589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3877.99</c:v>
                </c:pt>
                <c:pt idx="1">
                  <c:v>4199.0200000000004</c:v>
                </c:pt>
                <c:pt idx="2">
                  <c:v>4047.39</c:v>
                </c:pt>
                <c:pt idx="3">
                  <c:v>3694.76</c:v>
                </c:pt>
                <c:pt idx="4" formatCode="#,##0.00;&quot;△&quot;#,##0.00">
                  <c:v>0</c:v>
                </c:pt>
              </c:numCache>
            </c:numRef>
          </c:val>
        </c:ser>
        <c:dLbls>
          <c:showLegendKey val="0"/>
          <c:showVal val="0"/>
          <c:showCatName val="0"/>
          <c:showSerName val="0"/>
          <c:showPercent val="0"/>
          <c:showBubbleSize val="0"/>
        </c:dLbls>
        <c:gapWidth val="150"/>
        <c:axId val="287587088"/>
        <c:axId val="287590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287587088"/>
        <c:axId val="287590616"/>
      </c:lineChart>
      <c:dateAx>
        <c:axId val="287587088"/>
        <c:scaling>
          <c:orientation val="minMax"/>
        </c:scaling>
        <c:delete val="1"/>
        <c:axPos val="b"/>
        <c:numFmt formatCode="ge" sourceLinked="1"/>
        <c:majorTickMark val="none"/>
        <c:minorTickMark val="none"/>
        <c:tickLblPos val="none"/>
        <c:crossAx val="287590616"/>
        <c:crosses val="autoZero"/>
        <c:auto val="1"/>
        <c:lblOffset val="100"/>
        <c:baseTimeUnit val="years"/>
      </c:dateAx>
      <c:valAx>
        <c:axId val="28759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58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64.89</c:v>
                </c:pt>
                <c:pt idx="1">
                  <c:v>60.84</c:v>
                </c:pt>
                <c:pt idx="2">
                  <c:v>34.869999999999997</c:v>
                </c:pt>
                <c:pt idx="3">
                  <c:v>35.950000000000003</c:v>
                </c:pt>
                <c:pt idx="4">
                  <c:v>74.150000000000006</c:v>
                </c:pt>
              </c:numCache>
            </c:numRef>
          </c:val>
        </c:ser>
        <c:dLbls>
          <c:showLegendKey val="0"/>
          <c:showVal val="0"/>
          <c:showCatName val="0"/>
          <c:showSerName val="0"/>
          <c:showPercent val="0"/>
          <c:showBubbleSize val="0"/>
        </c:dLbls>
        <c:gapWidth val="150"/>
        <c:axId val="120426912"/>
        <c:axId val="287766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120426912"/>
        <c:axId val="287766840"/>
      </c:lineChart>
      <c:dateAx>
        <c:axId val="120426912"/>
        <c:scaling>
          <c:orientation val="minMax"/>
        </c:scaling>
        <c:delete val="1"/>
        <c:axPos val="b"/>
        <c:numFmt formatCode="ge" sourceLinked="1"/>
        <c:majorTickMark val="none"/>
        <c:minorTickMark val="none"/>
        <c:tickLblPos val="none"/>
        <c:crossAx val="287766840"/>
        <c:crosses val="autoZero"/>
        <c:auto val="1"/>
        <c:lblOffset val="100"/>
        <c:baseTimeUnit val="years"/>
      </c:dateAx>
      <c:valAx>
        <c:axId val="28776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42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274.02999999999997</c:v>
                </c:pt>
                <c:pt idx="1">
                  <c:v>282.01</c:v>
                </c:pt>
                <c:pt idx="2">
                  <c:v>492.82</c:v>
                </c:pt>
                <c:pt idx="3">
                  <c:v>482.42</c:v>
                </c:pt>
                <c:pt idx="4">
                  <c:v>235.52</c:v>
                </c:pt>
              </c:numCache>
            </c:numRef>
          </c:val>
        </c:ser>
        <c:dLbls>
          <c:showLegendKey val="0"/>
          <c:showVal val="0"/>
          <c:showCatName val="0"/>
          <c:showSerName val="0"/>
          <c:showPercent val="0"/>
          <c:showBubbleSize val="0"/>
        </c:dLbls>
        <c:gapWidth val="150"/>
        <c:axId val="287768016"/>
        <c:axId val="287768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287768016"/>
        <c:axId val="287768408"/>
      </c:lineChart>
      <c:dateAx>
        <c:axId val="287768016"/>
        <c:scaling>
          <c:orientation val="minMax"/>
        </c:scaling>
        <c:delete val="1"/>
        <c:axPos val="b"/>
        <c:numFmt formatCode="ge" sourceLinked="1"/>
        <c:majorTickMark val="none"/>
        <c:minorTickMark val="none"/>
        <c:tickLblPos val="none"/>
        <c:crossAx val="287768408"/>
        <c:crosses val="autoZero"/>
        <c:auto val="1"/>
        <c:lblOffset val="100"/>
        <c:baseTimeUnit val="years"/>
      </c:dateAx>
      <c:valAx>
        <c:axId val="28776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76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平川市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32828</v>
      </c>
      <c r="AM8" s="64"/>
      <c r="AN8" s="64"/>
      <c r="AO8" s="64"/>
      <c r="AP8" s="64"/>
      <c r="AQ8" s="64"/>
      <c r="AR8" s="64"/>
      <c r="AS8" s="64"/>
      <c r="AT8" s="63">
        <f>データ!S6</f>
        <v>346.01</v>
      </c>
      <c r="AU8" s="63"/>
      <c r="AV8" s="63"/>
      <c r="AW8" s="63"/>
      <c r="AX8" s="63"/>
      <c r="AY8" s="63"/>
      <c r="AZ8" s="63"/>
      <c r="BA8" s="63"/>
      <c r="BB8" s="63">
        <f>データ!T6</f>
        <v>94.88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73.540000000000006</v>
      </c>
      <c r="J10" s="63"/>
      <c r="K10" s="63"/>
      <c r="L10" s="63"/>
      <c r="M10" s="63"/>
      <c r="N10" s="63"/>
      <c r="O10" s="63"/>
      <c r="P10" s="63">
        <f>データ!O6</f>
        <v>5.64</v>
      </c>
      <c r="Q10" s="63"/>
      <c r="R10" s="63"/>
      <c r="S10" s="63"/>
      <c r="T10" s="63"/>
      <c r="U10" s="63"/>
      <c r="V10" s="63"/>
      <c r="W10" s="63">
        <f>データ!P6</f>
        <v>76.94</v>
      </c>
      <c r="X10" s="63"/>
      <c r="Y10" s="63"/>
      <c r="Z10" s="63"/>
      <c r="AA10" s="63"/>
      <c r="AB10" s="63"/>
      <c r="AC10" s="63"/>
      <c r="AD10" s="64">
        <f>データ!Q6</f>
        <v>3065</v>
      </c>
      <c r="AE10" s="64"/>
      <c r="AF10" s="64"/>
      <c r="AG10" s="64"/>
      <c r="AH10" s="64"/>
      <c r="AI10" s="64"/>
      <c r="AJ10" s="64"/>
      <c r="AK10" s="2"/>
      <c r="AL10" s="64">
        <f>データ!U6</f>
        <v>1840</v>
      </c>
      <c r="AM10" s="64"/>
      <c r="AN10" s="64"/>
      <c r="AO10" s="64"/>
      <c r="AP10" s="64"/>
      <c r="AQ10" s="64"/>
      <c r="AR10" s="64"/>
      <c r="AS10" s="64"/>
      <c r="AT10" s="63">
        <f>データ!V6</f>
        <v>0.74</v>
      </c>
      <c r="AU10" s="63"/>
      <c r="AV10" s="63"/>
      <c r="AW10" s="63"/>
      <c r="AX10" s="63"/>
      <c r="AY10" s="63"/>
      <c r="AZ10" s="63"/>
      <c r="BA10" s="63"/>
      <c r="BB10" s="63">
        <f>データ!W6</f>
        <v>2486.4899999999998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22101</v>
      </c>
      <c r="D6" s="31">
        <f t="shared" si="3"/>
        <v>46</v>
      </c>
      <c r="E6" s="31">
        <f t="shared" si="3"/>
        <v>17</v>
      </c>
      <c r="F6" s="31">
        <f t="shared" si="3"/>
        <v>4</v>
      </c>
      <c r="G6" s="31">
        <f t="shared" si="3"/>
        <v>0</v>
      </c>
      <c r="H6" s="31" t="str">
        <f t="shared" si="3"/>
        <v>青森県　平川市</v>
      </c>
      <c r="I6" s="31" t="str">
        <f t="shared" si="3"/>
        <v>法適用</v>
      </c>
      <c r="J6" s="31" t="str">
        <f t="shared" si="3"/>
        <v>下水道事業</v>
      </c>
      <c r="K6" s="31" t="str">
        <f t="shared" si="3"/>
        <v>特定環境保全公共下水道</v>
      </c>
      <c r="L6" s="31" t="str">
        <f t="shared" si="3"/>
        <v>D3</v>
      </c>
      <c r="M6" s="32" t="str">
        <f t="shared" si="3"/>
        <v>-</v>
      </c>
      <c r="N6" s="32">
        <f t="shared" si="3"/>
        <v>73.540000000000006</v>
      </c>
      <c r="O6" s="32">
        <f t="shared" si="3"/>
        <v>5.64</v>
      </c>
      <c r="P6" s="32">
        <f t="shared" si="3"/>
        <v>76.94</v>
      </c>
      <c r="Q6" s="32">
        <f t="shared" si="3"/>
        <v>3065</v>
      </c>
      <c r="R6" s="32">
        <f t="shared" si="3"/>
        <v>32828</v>
      </c>
      <c r="S6" s="32">
        <f t="shared" si="3"/>
        <v>346.01</v>
      </c>
      <c r="T6" s="32">
        <f t="shared" si="3"/>
        <v>94.88</v>
      </c>
      <c r="U6" s="32">
        <f t="shared" si="3"/>
        <v>1840</v>
      </c>
      <c r="V6" s="32">
        <f t="shared" si="3"/>
        <v>0.74</v>
      </c>
      <c r="W6" s="32">
        <f t="shared" si="3"/>
        <v>2486.4899999999998</v>
      </c>
      <c r="X6" s="33">
        <f>IF(X7="",NA(),X7)</f>
        <v>87.72</v>
      </c>
      <c r="Y6" s="33">
        <f t="shared" ref="Y6:AG6" si="4">IF(Y7="",NA(),Y7)</f>
        <v>61.96</v>
      </c>
      <c r="Z6" s="33">
        <f t="shared" si="4"/>
        <v>82.86</v>
      </c>
      <c r="AA6" s="33">
        <f t="shared" si="4"/>
        <v>82.6</v>
      </c>
      <c r="AB6" s="33">
        <f t="shared" si="4"/>
        <v>95.41</v>
      </c>
      <c r="AC6" s="33">
        <f t="shared" si="4"/>
        <v>93.06</v>
      </c>
      <c r="AD6" s="33">
        <f t="shared" si="4"/>
        <v>93.66</v>
      </c>
      <c r="AE6" s="33">
        <f t="shared" si="4"/>
        <v>93.85</v>
      </c>
      <c r="AF6" s="33">
        <f t="shared" si="4"/>
        <v>95.59</v>
      </c>
      <c r="AG6" s="33">
        <f t="shared" si="4"/>
        <v>96.83</v>
      </c>
      <c r="AH6" s="32" t="str">
        <f>IF(AH7="","",IF(AH7="-","【-】","【"&amp;SUBSTITUTE(TEXT(AH7,"#,##0.00"),"-","△")&amp;"】"))</f>
        <v>【99.53】</v>
      </c>
      <c r="AI6" s="33">
        <f>IF(AI7="",NA(),AI7)</f>
        <v>281.49</v>
      </c>
      <c r="AJ6" s="33">
        <f t="shared" ref="AJ6:AR6" si="5">IF(AJ7="",NA(),AJ7)</f>
        <v>491.45</v>
      </c>
      <c r="AK6" s="33">
        <f t="shared" si="5"/>
        <v>574.09</v>
      </c>
      <c r="AL6" s="33">
        <f t="shared" si="5"/>
        <v>631.38</v>
      </c>
      <c r="AM6" s="33">
        <f t="shared" si="5"/>
        <v>679.93</v>
      </c>
      <c r="AN6" s="33">
        <f t="shared" si="5"/>
        <v>125.99</v>
      </c>
      <c r="AO6" s="33">
        <f t="shared" si="5"/>
        <v>143.69</v>
      </c>
      <c r="AP6" s="33">
        <f t="shared" si="5"/>
        <v>99.89</v>
      </c>
      <c r="AQ6" s="33">
        <f t="shared" si="5"/>
        <v>137.81</v>
      </c>
      <c r="AR6" s="33">
        <f t="shared" si="5"/>
        <v>172.52</v>
      </c>
      <c r="AS6" s="32" t="str">
        <f>IF(AS7="","",IF(AS7="-","【-】","【"&amp;SUBSTITUTE(TEXT(AS7,"#,##0.00"),"-","△")&amp;"】"))</f>
        <v>【154.95】</v>
      </c>
      <c r="AT6" s="33">
        <f>IF(AT7="",NA(),AT7)</f>
        <v>1056.9100000000001</v>
      </c>
      <c r="AU6" s="33">
        <f t="shared" ref="AU6:BC6" si="6">IF(AU7="",NA(),AU7)</f>
        <v>1374.79</v>
      </c>
      <c r="AV6" s="33">
        <f t="shared" si="6"/>
        <v>1389.56</v>
      </c>
      <c r="AW6" s="33">
        <f t="shared" si="6"/>
        <v>1607.88</v>
      </c>
      <c r="AX6" s="33">
        <f t="shared" si="6"/>
        <v>157.41999999999999</v>
      </c>
      <c r="AY6" s="33">
        <f t="shared" si="6"/>
        <v>245.73</v>
      </c>
      <c r="AZ6" s="33">
        <f t="shared" si="6"/>
        <v>199.45</v>
      </c>
      <c r="BA6" s="33">
        <f t="shared" si="6"/>
        <v>209.18</v>
      </c>
      <c r="BB6" s="33">
        <f t="shared" si="6"/>
        <v>189.4</v>
      </c>
      <c r="BC6" s="33">
        <f t="shared" si="6"/>
        <v>69.430000000000007</v>
      </c>
      <c r="BD6" s="32" t="str">
        <f>IF(BD7="","",IF(BD7="-","【-】","【"&amp;SUBSTITUTE(TEXT(BD7,"#,##0.00"),"-","△")&amp;"】"))</f>
        <v>【59.45】</v>
      </c>
      <c r="BE6" s="33">
        <f>IF(BE7="",NA(),BE7)</f>
        <v>3877.99</v>
      </c>
      <c r="BF6" s="33">
        <f t="shared" ref="BF6:BN6" si="7">IF(BF7="",NA(),BF7)</f>
        <v>4199.0200000000004</v>
      </c>
      <c r="BG6" s="33">
        <f t="shared" si="7"/>
        <v>4047.39</v>
      </c>
      <c r="BH6" s="33">
        <f t="shared" si="7"/>
        <v>3694.76</v>
      </c>
      <c r="BI6" s="32">
        <f t="shared" si="7"/>
        <v>0</v>
      </c>
      <c r="BJ6" s="33">
        <f t="shared" si="7"/>
        <v>1868.17</v>
      </c>
      <c r="BK6" s="33">
        <f t="shared" si="7"/>
        <v>1835.56</v>
      </c>
      <c r="BL6" s="33">
        <f t="shared" si="7"/>
        <v>1716.82</v>
      </c>
      <c r="BM6" s="33">
        <f t="shared" si="7"/>
        <v>1554.05</v>
      </c>
      <c r="BN6" s="33">
        <f t="shared" si="7"/>
        <v>1671.86</v>
      </c>
      <c r="BO6" s="32" t="str">
        <f>IF(BO7="","",IF(BO7="-","【-】","【"&amp;SUBSTITUTE(TEXT(BO7,"#,##0.00"),"-","△")&amp;"】"))</f>
        <v>【1,479.31】</v>
      </c>
      <c r="BP6" s="33">
        <f>IF(BP7="",NA(),BP7)</f>
        <v>64.89</v>
      </c>
      <c r="BQ6" s="33">
        <f t="shared" ref="BQ6:BY6" si="8">IF(BQ7="",NA(),BQ7)</f>
        <v>60.84</v>
      </c>
      <c r="BR6" s="33">
        <f t="shared" si="8"/>
        <v>34.869999999999997</v>
      </c>
      <c r="BS6" s="33">
        <f t="shared" si="8"/>
        <v>35.950000000000003</v>
      </c>
      <c r="BT6" s="33">
        <f t="shared" si="8"/>
        <v>74.150000000000006</v>
      </c>
      <c r="BU6" s="33">
        <f t="shared" si="8"/>
        <v>55.15</v>
      </c>
      <c r="BV6" s="33">
        <f t="shared" si="8"/>
        <v>52.89</v>
      </c>
      <c r="BW6" s="33">
        <f t="shared" si="8"/>
        <v>51.73</v>
      </c>
      <c r="BX6" s="33">
        <f t="shared" si="8"/>
        <v>53.01</v>
      </c>
      <c r="BY6" s="33">
        <f t="shared" si="8"/>
        <v>50.54</v>
      </c>
      <c r="BZ6" s="32" t="str">
        <f>IF(BZ7="","",IF(BZ7="-","【-】","【"&amp;SUBSTITUTE(TEXT(BZ7,"#,##0.00"),"-","△")&amp;"】"))</f>
        <v>【63.50】</v>
      </c>
      <c r="CA6" s="33">
        <f>IF(CA7="",NA(),CA7)</f>
        <v>274.02999999999997</v>
      </c>
      <c r="CB6" s="33">
        <f t="shared" ref="CB6:CJ6" si="9">IF(CB7="",NA(),CB7)</f>
        <v>282.01</v>
      </c>
      <c r="CC6" s="33">
        <f t="shared" si="9"/>
        <v>492.82</v>
      </c>
      <c r="CD6" s="33">
        <f t="shared" si="9"/>
        <v>482.42</v>
      </c>
      <c r="CE6" s="33">
        <f t="shared" si="9"/>
        <v>235.52</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31.67</v>
      </c>
      <c r="CM6" s="33">
        <f t="shared" ref="CM6:CU6" si="10">IF(CM7="",NA(),CM7)</f>
        <v>31.67</v>
      </c>
      <c r="CN6" s="33">
        <f t="shared" si="10"/>
        <v>28.4</v>
      </c>
      <c r="CO6" s="33">
        <f t="shared" si="10"/>
        <v>29.8</v>
      </c>
      <c r="CP6" s="33">
        <f t="shared" si="10"/>
        <v>28.07</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52.16</v>
      </c>
      <c r="CX6" s="33">
        <f t="shared" ref="CX6:DF6" si="11">IF(CX7="",NA(),CX7)</f>
        <v>52.97</v>
      </c>
      <c r="CY6" s="33">
        <f t="shared" si="11"/>
        <v>54.48</v>
      </c>
      <c r="CZ6" s="33">
        <f t="shared" si="11"/>
        <v>53.86</v>
      </c>
      <c r="DA6" s="33">
        <f t="shared" si="11"/>
        <v>56.2</v>
      </c>
      <c r="DB6" s="33">
        <f t="shared" si="11"/>
        <v>72.14</v>
      </c>
      <c r="DC6" s="33">
        <f t="shared" si="11"/>
        <v>71.62</v>
      </c>
      <c r="DD6" s="33">
        <f t="shared" si="11"/>
        <v>71.239999999999995</v>
      </c>
      <c r="DE6" s="33">
        <f t="shared" si="11"/>
        <v>71.069999999999993</v>
      </c>
      <c r="DF6" s="33">
        <f t="shared" si="11"/>
        <v>70.14</v>
      </c>
      <c r="DG6" s="32" t="str">
        <f>IF(DG7="","",IF(DG7="-","【-】","【"&amp;SUBSTITUTE(TEXT(DG7,"#,##0.00"),"-","△")&amp;"】"))</f>
        <v>【80.39】</v>
      </c>
      <c r="DH6" s="33">
        <f>IF(DH7="",NA(),DH7)</f>
        <v>3.22</v>
      </c>
      <c r="DI6" s="33">
        <f t="shared" ref="DI6:DQ6" si="12">IF(DI7="",NA(),DI7)</f>
        <v>4.3</v>
      </c>
      <c r="DJ6" s="33">
        <f t="shared" si="12"/>
        <v>5.38</v>
      </c>
      <c r="DK6" s="33">
        <f t="shared" si="12"/>
        <v>6.46</v>
      </c>
      <c r="DL6" s="33">
        <f t="shared" si="12"/>
        <v>30.43</v>
      </c>
      <c r="DM6" s="33">
        <f t="shared" si="12"/>
        <v>7.84</v>
      </c>
      <c r="DN6" s="33">
        <f t="shared" si="12"/>
        <v>7.58</v>
      </c>
      <c r="DO6" s="33">
        <f t="shared" si="12"/>
        <v>6.5</v>
      </c>
      <c r="DP6" s="33">
        <f t="shared" si="12"/>
        <v>6.66</v>
      </c>
      <c r="DQ6" s="33">
        <f t="shared" si="12"/>
        <v>14.53</v>
      </c>
      <c r="DR6" s="32" t="str">
        <f>IF(DR7="","",IF(DR7="-","【-】","【"&amp;SUBSTITUTE(TEXT(DR7,"#,##0.00"),"-","△")&amp;"】"))</f>
        <v>【21.63】</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7" s="34" customFormat="1">
      <c r="A7" s="26"/>
      <c r="B7" s="35">
        <v>2014</v>
      </c>
      <c r="C7" s="35">
        <v>22101</v>
      </c>
      <c r="D7" s="35">
        <v>46</v>
      </c>
      <c r="E7" s="35">
        <v>17</v>
      </c>
      <c r="F7" s="35">
        <v>4</v>
      </c>
      <c r="G7" s="35">
        <v>0</v>
      </c>
      <c r="H7" s="35" t="s">
        <v>96</v>
      </c>
      <c r="I7" s="35" t="s">
        <v>97</v>
      </c>
      <c r="J7" s="35" t="s">
        <v>98</v>
      </c>
      <c r="K7" s="35" t="s">
        <v>99</v>
      </c>
      <c r="L7" s="35" t="s">
        <v>100</v>
      </c>
      <c r="M7" s="36" t="s">
        <v>101</v>
      </c>
      <c r="N7" s="36">
        <v>73.540000000000006</v>
      </c>
      <c r="O7" s="36">
        <v>5.64</v>
      </c>
      <c r="P7" s="36">
        <v>76.94</v>
      </c>
      <c r="Q7" s="36">
        <v>3065</v>
      </c>
      <c r="R7" s="36">
        <v>32828</v>
      </c>
      <c r="S7" s="36">
        <v>346.01</v>
      </c>
      <c r="T7" s="36">
        <v>94.88</v>
      </c>
      <c r="U7" s="36">
        <v>1840</v>
      </c>
      <c r="V7" s="36">
        <v>0.74</v>
      </c>
      <c r="W7" s="36">
        <v>2486.4899999999998</v>
      </c>
      <c r="X7" s="36">
        <v>87.72</v>
      </c>
      <c r="Y7" s="36">
        <v>61.96</v>
      </c>
      <c r="Z7" s="36">
        <v>82.86</v>
      </c>
      <c r="AA7" s="36">
        <v>82.6</v>
      </c>
      <c r="AB7" s="36">
        <v>95.41</v>
      </c>
      <c r="AC7" s="36">
        <v>93.06</v>
      </c>
      <c r="AD7" s="36">
        <v>93.66</v>
      </c>
      <c r="AE7" s="36">
        <v>93.85</v>
      </c>
      <c r="AF7" s="36">
        <v>95.59</v>
      </c>
      <c r="AG7" s="36">
        <v>96.83</v>
      </c>
      <c r="AH7" s="36">
        <v>99.53</v>
      </c>
      <c r="AI7" s="36">
        <v>281.49</v>
      </c>
      <c r="AJ7" s="36">
        <v>491.45</v>
      </c>
      <c r="AK7" s="36">
        <v>574.09</v>
      </c>
      <c r="AL7" s="36">
        <v>631.38</v>
      </c>
      <c r="AM7" s="36">
        <v>679.93</v>
      </c>
      <c r="AN7" s="36">
        <v>125.99</v>
      </c>
      <c r="AO7" s="36">
        <v>143.69</v>
      </c>
      <c r="AP7" s="36">
        <v>99.89</v>
      </c>
      <c r="AQ7" s="36">
        <v>137.81</v>
      </c>
      <c r="AR7" s="36">
        <v>172.52</v>
      </c>
      <c r="AS7" s="36">
        <v>154.94999999999999</v>
      </c>
      <c r="AT7" s="36">
        <v>1056.9100000000001</v>
      </c>
      <c r="AU7" s="36">
        <v>1374.79</v>
      </c>
      <c r="AV7" s="36">
        <v>1389.56</v>
      </c>
      <c r="AW7" s="36">
        <v>1607.88</v>
      </c>
      <c r="AX7" s="36">
        <v>157.41999999999999</v>
      </c>
      <c r="AY7" s="36">
        <v>245.73</v>
      </c>
      <c r="AZ7" s="36">
        <v>199.45</v>
      </c>
      <c r="BA7" s="36">
        <v>209.18</v>
      </c>
      <c r="BB7" s="36">
        <v>189.4</v>
      </c>
      <c r="BC7" s="36">
        <v>69.430000000000007</v>
      </c>
      <c r="BD7" s="36">
        <v>59.45</v>
      </c>
      <c r="BE7" s="36">
        <v>3877.99</v>
      </c>
      <c r="BF7" s="36">
        <v>4199.0200000000004</v>
      </c>
      <c r="BG7" s="36">
        <v>4047.39</v>
      </c>
      <c r="BH7" s="36">
        <v>3694.76</v>
      </c>
      <c r="BI7" s="36">
        <v>0</v>
      </c>
      <c r="BJ7" s="36">
        <v>1868.17</v>
      </c>
      <c r="BK7" s="36">
        <v>1835.56</v>
      </c>
      <c r="BL7" s="36">
        <v>1716.82</v>
      </c>
      <c r="BM7" s="36">
        <v>1554.05</v>
      </c>
      <c r="BN7" s="36">
        <v>1671.86</v>
      </c>
      <c r="BO7" s="36">
        <v>1479.31</v>
      </c>
      <c r="BP7" s="36">
        <v>64.89</v>
      </c>
      <c r="BQ7" s="36">
        <v>60.84</v>
      </c>
      <c r="BR7" s="36">
        <v>34.869999999999997</v>
      </c>
      <c r="BS7" s="36">
        <v>35.950000000000003</v>
      </c>
      <c r="BT7" s="36">
        <v>74.150000000000006</v>
      </c>
      <c r="BU7" s="36">
        <v>55.15</v>
      </c>
      <c r="BV7" s="36">
        <v>52.89</v>
      </c>
      <c r="BW7" s="36">
        <v>51.73</v>
      </c>
      <c r="BX7" s="36">
        <v>53.01</v>
      </c>
      <c r="BY7" s="36">
        <v>50.54</v>
      </c>
      <c r="BZ7" s="36">
        <v>63.5</v>
      </c>
      <c r="CA7" s="36">
        <v>274.02999999999997</v>
      </c>
      <c r="CB7" s="36">
        <v>282.01</v>
      </c>
      <c r="CC7" s="36">
        <v>492.82</v>
      </c>
      <c r="CD7" s="36">
        <v>482.42</v>
      </c>
      <c r="CE7" s="36">
        <v>235.52</v>
      </c>
      <c r="CF7" s="36">
        <v>283.05</v>
      </c>
      <c r="CG7" s="36">
        <v>300.52</v>
      </c>
      <c r="CH7" s="36">
        <v>310.47000000000003</v>
      </c>
      <c r="CI7" s="36">
        <v>299.39</v>
      </c>
      <c r="CJ7" s="36">
        <v>320.36</v>
      </c>
      <c r="CK7" s="36">
        <v>253.12</v>
      </c>
      <c r="CL7" s="36">
        <v>31.67</v>
      </c>
      <c r="CM7" s="36">
        <v>31.67</v>
      </c>
      <c r="CN7" s="36">
        <v>28.4</v>
      </c>
      <c r="CO7" s="36">
        <v>29.8</v>
      </c>
      <c r="CP7" s="36">
        <v>28.07</v>
      </c>
      <c r="CQ7" s="36">
        <v>36.18</v>
      </c>
      <c r="CR7" s="36">
        <v>36.799999999999997</v>
      </c>
      <c r="CS7" s="36">
        <v>36.67</v>
      </c>
      <c r="CT7" s="36">
        <v>36.200000000000003</v>
      </c>
      <c r="CU7" s="36">
        <v>34.74</v>
      </c>
      <c r="CV7" s="36">
        <v>41.06</v>
      </c>
      <c r="CW7" s="36">
        <v>52.16</v>
      </c>
      <c r="CX7" s="36">
        <v>52.97</v>
      </c>
      <c r="CY7" s="36">
        <v>54.48</v>
      </c>
      <c r="CZ7" s="36">
        <v>53.86</v>
      </c>
      <c r="DA7" s="36">
        <v>56.2</v>
      </c>
      <c r="DB7" s="36">
        <v>72.14</v>
      </c>
      <c r="DC7" s="36">
        <v>71.62</v>
      </c>
      <c r="DD7" s="36">
        <v>71.239999999999995</v>
      </c>
      <c r="DE7" s="36">
        <v>71.069999999999993</v>
      </c>
      <c r="DF7" s="36">
        <v>70.14</v>
      </c>
      <c r="DG7" s="36">
        <v>80.39</v>
      </c>
      <c r="DH7" s="36">
        <v>3.22</v>
      </c>
      <c r="DI7" s="36">
        <v>4.3</v>
      </c>
      <c r="DJ7" s="36">
        <v>5.38</v>
      </c>
      <c r="DK7" s="36">
        <v>6.46</v>
      </c>
      <c r="DL7" s="36">
        <v>30.43</v>
      </c>
      <c r="DM7" s="36">
        <v>7.84</v>
      </c>
      <c r="DN7" s="36">
        <v>7.58</v>
      </c>
      <c r="DO7" s="36">
        <v>6.5</v>
      </c>
      <c r="DP7" s="36">
        <v>6.66</v>
      </c>
      <c r="DQ7" s="36">
        <v>14.53</v>
      </c>
      <c r="DR7" s="36">
        <v>21.63</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0.05</v>
      </c>
      <c r="EJ7" s="36">
        <v>0.05</v>
      </c>
      <c r="EK7" s="36">
        <v>0.05</v>
      </c>
      <c r="EL7" s="36">
        <v>7.0000000000000007E-2</v>
      </c>
      <c r="EM7" s="36">
        <v>0.08</v>
      </c>
      <c r="EN7" s="36">
        <v>0.05</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平川市</cp:lastModifiedBy>
  <cp:lastPrinted>2016-02-18T01:24:23Z</cp:lastPrinted>
  <dcterms:created xsi:type="dcterms:W3CDTF">2016-02-03T07:46:20Z</dcterms:created>
  <dcterms:modified xsi:type="dcterms:W3CDTF">2016-02-23T08:07:02Z</dcterms:modified>
  <cp:category/>
</cp:coreProperties>
</file>