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9\上下水道課１\000 総務係\14_広報・ホームページ\02_経営比較分析表\平成28年度分公表データ\新HP公表用\"/>
    </mc:Choice>
  </mc:AlternateContent>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G86" i="4"/>
  <c r="F86" i="4"/>
  <c r="AL10" i="4"/>
  <c r="AD10" i="4"/>
  <c r="W10" i="4"/>
  <c r="B10" i="4"/>
  <c r="BB8" i="4"/>
  <c r="I8" i="4"/>
  <c r="B8" i="4"/>
  <c r="D10" i="5" l="1"/>
  <c r="C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<sst xmlns="http://schemas.openxmlformats.org/spreadsheetml/2006/main" count="235" uniqueCount="122">
  <si>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</si>
  <si>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</si>
  <si>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</si>
  <si>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</si>
  <si>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</si>
  <si>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</si>
  <si>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</si>
  <si>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</si>
  <si>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</si>
  <si>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</si>
  <si>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</si>
  <si>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</si>
  <si>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</si>
  <si>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</si>
  <si>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</si>
  <si>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</si>
  <si>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</si>
  <si>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</si>
  <si>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</si>
  <si>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</si>
  <si>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</si>
  <si>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</si>
  <si>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</si>
  <si>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</si>
  <si>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</si>
  <si>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</si>
  <si>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</si>
  <si>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</si>
  <si>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</si>
  <si>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</si>
  <si>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</si>
  <si>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</si>
  <si>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</si>
  <si>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</si>
  <si>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</si>
  <si>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</si>
  <si>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</si>
  <si>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</si>
  <si>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</si>
  <si>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</si>
  <si>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</si>
  <si>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</si>
  <si>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</si>
  <si>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</si>
  <si>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</si>
  <si>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</si>
  <si>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</si>
  <si>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</si>
  <si>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</si>
  <si>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</si>
  <si>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</si>
  <si>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</si>
  <si>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</si>
  <si>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</si>
  <si>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</si>
  <si>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</si>
  <si>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</si>
  <si>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</si>
  <si>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</si>
  <si>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</si>
  <si>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</si>
  <si>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</si>
  <si>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</si>
  <si>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</si>
  <si>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</si>
  <si>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</si>
  <si>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</si>
  <si>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</si>
  <si>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</si>
  <si>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</si>
  <si>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</si>
  <si>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</si>
  <si>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</si>
  <si>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</si>
  <si>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</si>
  <si>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</si>
  <si>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</si>
  <si>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</si>
  <si>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</si>
  <si>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</si>
  <si>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</si>
  <si>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</si>
  <si>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</si>
  <si>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</si>
  <si>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</si>
  <si>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</si>
  <si>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</si>
  <si>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</si>
  <si>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</si>
  <si>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</si>
  <si>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</si>
  <si>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</si>
  <si>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</si>
  <si>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</si>
  <si>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</si>
  <si>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</si>
  <si>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</si>
  <si>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</si>
  <si>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</si>
  <si>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</si>
  <si>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</si>
  <si>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</si>
  <si>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</si>
  <si>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</si>
  <si>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</si>
  <si>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</si>
  <si>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</si>
  <si>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平川市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</si>
  <si>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</si>
  <si>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</si>
  <si>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</si>
  <si>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</si>
  <si>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</si>
  <si>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</si>
  <si>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</si>
  <si>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</si>
  <si>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</si>
  <si>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</si>
  <si>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</si>
  <si>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経常収支比率が、過去5年間100％を上回っていないため、累積欠損金比率も年々増加しており、類似団体と比較しても高い傾向となっている。
また、短期的な債務に対する支払い能力については、平成26年度の会計基準見直しにより減少し、平成27年度より微増となったものの、類似団体と比較しても低い値を示している。1年以内に支払わなければならない負債を賄えておらず、経営改善が必要である。
さらに、経費回収率においては、前年度と比較して微増となり、維持管理費等の汚水処理費は前年度よりもいくらか削減できたものの、依然として使用料で賄えていないため、汚水処理原価も類似団体と比較しても高い値を示している。
水洗化率は、やや増加傾向にあるものの、有収水量はいまいち伸び悩んでいる。今後も水洗化率向上へ向けた取組みが必要である。</t>
    <rPh sb="98" eb="100">
      <t>カイケイ</t>
    </rPh>
    <rPh sb="100" eb="102">
      <t>キジュン</t>
    </rPh>
    <rPh sb="102" eb="104">
      <t>ミナオ</t>
    </rPh>
    <rPh sb="112" eb="114">
      <t>ヘイセイ</t>
    </rPh>
    <rPh sb="116" eb="118">
      <t>ネンド</t>
    </rPh>
    <rPh sb="120" eb="122">
      <t>ビゾウ</t>
    </rPh>
    <rPh sb="203" eb="206">
      <t>ゼンネンド</t>
    </rPh>
    <rPh sb="207" eb="209">
      <t>ヒカク</t>
    </rPh>
    <rPh sb="314" eb="316">
      <t>ユウシュウ</t>
    </rPh>
    <rPh sb="316" eb="318">
      <t>スイリョウ</t>
    </rPh>
    <rPh sb="323" eb="324">
      <t>ノ</t>
    </rPh>
    <rPh sb="325" eb="326">
      <t>ナヤ</t>
    </rPh>
    <rPh sb="331" eb="333">
      <t>コンゴ</t>
    </rPh>
    <rPh sb="334" eb="337">
      <t>スイセンカ</t>
    </rPh>
    <rPh sb="337" eb="338">
      <t>リツ</t>
    </rPh>
    <rPh sb="338" eb="340">
      <t>コウジョウ</t>
    </rPh>
    <rPh sb="341" eb="342">
      <t>ム</t>
    </rPh>
    <rPh sb="344" eb="346">
      <t>トリク</t>
    </rPh>
    <rPh sb="348" eb="350">
      <t>ヒツヨウ</t>
    </rPh>
    <phoneticPr fontId="4"/>
  </si>
  <si>
    <t>人口減少による使用料の減収は、今後も避けられないため、厳しい経営状況が続くと考えられる。よって、料金の適正化、水洗化率向上へ向けた取組み、料金収入の確保など経営改善を実施する。
また、7処理施設について、平成31年度から順次大規模改修していく予定となっており、なおかつ、計画的な点検による早期修繕を行うことで長寿命化も図り、突発的な経費増大が発生することのないよう計画的に維持修繕、改築更新に取り組んでいく。</t>
    <phoneticPr fontId="4"/>
  </si>
  <si>
    <t>有形固定資産減価償却率について、平成26年度の会計基準見直しにより増加し、類似団体と比較しても高い比率となった。今後は平成31年度から平成37年度まで７処理施設を「最適化整備構想」に基づき、順次大規模改修していく予定となっている。また、計画的な点検による早期修繕を行うことで、重大な故障等を未然に防ぐ必要がある。</t>
    <rPh sb="6" eb="8">
      <t>ゲンカ</t>
    </rPh>
    <rPh sb="23" eb="25">
      <t>カイケイ</t>
    </rPh>
    <rPh sb="25" eb="27">
      <t>キジュン</t>
    </rPh>
    <rPh sb="27" eb="29">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</si>
</sst>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0.05</c:v>
                </c:pt>
                <c:pt idx="3">
                  <c:v>0</c:v>
                </c:pt>
                <c:pt idx="4">
                  <c:v>0</c:v>
                </c:pt>
              </c:numCache>
            </c:numRef>
          </c:val>
        </c:ser>
        <c:dLbls>
          <c:showLegendKey val="0"/>
          <c:showVal val="0"/>
          <c:showCatName val="0"/>
          <c:showSerName val="0"/>
          <c:showPercent val="0"/>
          <c:showBubbleSize val="0"/>
        </c:dLbls>
        <c:gapWidth val="150"/>
        <c:axId val="259757184"/>
        <c:axId val="2597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59757184"/>
        <c:axId val="259757568"/>
      </c:lineChart>
      <c:dateAx>
        <c:axId val="259757184"/>
        <c:scaling>
          <c:orientation val="minMax"/>
        </c:scaling>
        <c:delete val="1"/>
        <c:axPos val="b"/>
        <c:numFmt formatCode="ge" sourceLinked="1"/>
        <c:majorTickMark val="none"/>
        <c:minorTickMark val="none"/>
        <c:tickLblPos val="none"/>
        <c:crossAx val="259757568"/>
        <c:crosses val="autoZero"/>
        <c:auto val="1"/>
        <c:lblOffset val="100"/>
        <c:baseTimeUnit val="years"/>
      </c:dateAx>
      <c:valAx>
        <c:axId val="2597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56.02</c:v>
                </c:pt>
                <c:pt idx="1">
                  <c:v>57.92</c:v>
                </c:pt>
                <c:pt idx="2">
                  <c:v>56.1</c:v>
                </c:pt>
                <c:pt idx="3">
                  <c:v>56.1</c:v>
                </c:pt>
                <c:pt idx="4">
                  <c:v>56.4</c:v>
                </c:pt>
              </c:numCache>
            </c:numRef>
          </c:val>
        </c:ser>
        <c:dLbls>
          <c:showLegendKey val="0"/>
          <c:showVal val="0"/>
          <c:showCatName val="0"/>
          <c:showSerName val="0"/>
          <c:showPercent val="0"/>
          <c:showBubbleSize val="0"/>
        </c:dLbls>
        <c:gapWidth val="150"/>
        <c:axId val="141718896"/>
        <c:axId val="2950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41718896"/>
        <c:axId val="295088000"/>
      </c:lineChart>
      <c:dateAx>
        <c:axId val="141718896"/>
        <c:scaling>
          <c:orientation val="minMax"/>
        </c:scaling>
        <c:delete val="1"/>
        <c:axPos val="b"/>
        <c:numFmt formatCode="ge" sourceLinked="1"/>
        <c:majorTickMark val="none"/>
        <c:minorTickMark val="none"/>
        <c:tickLblPos val="none"/>
        <c:crossAx val="295088000"/>
        <c:crosses val="autoZero"/>
        <c:auto val="1"/>
        <c:lblOffset val="100"/>
        <c:baseTimeUnit val="years"/>
      </c:dateAx>
      <c:valAx>
        <c:axId val="2950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75.31</c:v>
                </c:pt>
                <c:pt idx="1">
                  <c:v>75.31</c:v>
                </c:pt>
                <c:pt idx="2">
                  <c:v>77.22</c:v>
                </c:pt>
                <c:pt idx="3">
                  <c:v>78.03</c:v>
                </c:pt>
                <c:pt idx="4">
                  <c:v>79.260000000000005</c:v>
                </c:pt>
              </c:numCache>
            </c:numRef>
          </c:val>
        </c:ser>
        <c:dLbls>
          <c:showLegendKey val="0"/>
          <c:showVal val="0"/>
          <c:showCatName val="0"/>
          <c:showSerName val="0"/>
          <c:showPercent val="0"/>
          <c:showBubbleSize val="0"/>
        </c:dLbls>
        <c:gapWidth val="150"/>
        <c:axId val="295089176"/>
        <c:axId val="2950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95089176"/>
        <c:axId val="295089568"/>
      </c:lineChart>
      <c:dateAx>
        <c:axId val="295089176"/>
        <c:scaling>
          <c:orientation val="minMax"/>
        </c:scaling>
        <c:delete val="1"/>
        <c:axPos val="b"/>
        <c:numFmt formatCode="ge" sourceLinked="1"/>
        <c:majorTickMark val="none"/>
        <c:minorTickMark val="none"/>
        <c:tickLblPos val="none"/>
        <c:crossAx val="295089568"/>
        <c:crosses val="autoZero"/>
        <c:auto val="1"/>
        <c:lblOffset val="100"/>
        <c:baseTimeUnit val="years"/>
      </c:dateAx>
      <c:valAx>
        <c:axId val="2950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8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82.53</c:v>
                </c:pt>
                <c:pt idx="1">
                  <c:v>80.59</c:v>
                </c:pt>
                <c:pt idx="2">
                  <c:v>91.69</c:v>
                </c:pt>
                <c:pt idx="3">
                  <c:v>77.180000000000007</c:v>
                </c:pt>
                <c:pt idx="4">
                  <c:v>78.08</c:v>
                </c:pt>
              </c:numCache>
            </c:numRef>
          </c:val>
        </c:ser>
        <c:dLbls>
          <c:showLegendKey val="0"/>
          <c:showVal val="0"/>
          <c:showCatName val="0"/>
          <c:showSerName val="0"/>
          <c:showPercent val="0"/>
          <c:showBubbleSize val="0"/>
        </c:dLbls>
        <c:gapWidth val="150"/>
        <c:axId val="260125104"/>
        <c:axId val="26013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60125104"/>
        <c:axId val="260131632"/>
      </c:lineChart>
      <c:dateAx>
        <c:axId val="260125104"/>
        <c:scaling>
          <c:orientation val="minMax"/>
        </c:scaling>
        <c:delete val="1"/>
        <c:axPos val="b"/>
        <c:numFmt formatCode="ge" sourceLinked="1"/>
        <c:majorTickMark val="none"/>
        <c:minorTickMark val="none"/>
        <c:tickLblPos val="none"/>
        <c:crossAx val="260131632"/>
        <c:crosses val="autoZero"/>
        <c:auto val="1"/>
        <c:lblOffset val="100"/>
        <c:baseTimeUnit val="years"/>
      </c:dateAx>
      <c:valAx>
        <c:axId val="26013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6.25</c:v>
                </c:pt>
                <c:pt idx="1">
                  <c:v>7.38</c:v>
                </c:pt>
                <c:pt idx="2">
                  <c:v>22.98</c:v>
                </c:pt>
                <c:pt idx="3">
                  <c:v>25.36</c:v>
                </c:pt>
                <c:pt idx="4">
                  <c:v>27.69</c:v>
                </c:pt>
              </c:numCache>
            </c:numRef>
          </c:val>
        </c:ser>
        <c:dLbls>
          <c:showLegendKey val="0"/>
          <c:showVal val="0"/>
          <c:showCatName val="0"/>
          <c:showSerName val="0"/>
          <c:showPercent val="0"/>
          <c:showBubbleSize val="0"/>
        </c:dLbls>
        <c:gapWidth val="150"/>
        <c:axId val="294788272"/>
        <c:axId val="14171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294788272"/>
        <c:axId val="141716152"/>
      </c:lineChart>
      <c:dateAx>
        <c:axId val="294788272"/>
        <c:scaling>
          <c:orientation val="minMax"/>
        </c:scaling>
        <c:delete val="1"/>
        <c:axPos val="b"/>
        <c:numFmt formatCode="ge" sourceLinked="1"/>
        <c:majorTickMark val="none"/>
        <c:minorTickMark val="none"/>
        <c:tickLblPos val="none"/>
        <c:crossAx val="141716152"/>
        <c:crosses val="autoZero"/>
        <c:auto val="1"/>
        <c:lblOffset val="100"/>
        <c:baseTimeUnit val="years"/>
      </c:dateAx>
      <c:valAx>
        <c:axId val="14171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78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717328"/>
        <c:axId val="14171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41717328"/>
        <c:axId val="141717720"/>
      </c:lineChart>
      <c:dateAx>
        <c:axId val="141717328"/>
        <c:scaling>
          <c:orientation val="minMax"/>
        </c:scaling>
        <c:delete val="1"/>
        <c:axPos val="b"/>
        <c:numFmt formatCode="ge" sourceLinked="1"/>
        <c:majorTickMark val="none"/>
        <c:minorTickMark val="none"/>
        <c:tickLblPos val="none"/>
        <c:crossAx val="141717720"/>
        <c:crosses val="autoZero"/>
        <c:auto val="1"/>
        <c:lblOffset val="100"/>
        <c:baseTimeUnit val="years"/>
      </c:dateAx>
      <c:valAx>
        <c:axId val="14171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1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368.88</c:v>
                </c:pt>
                <c:pt idx="1">
                  <c:v>433.16</c:v>
                </c:pt>
                <c:pt idx="2">
                  <c:v>473.25</c:v>
                </c:pt>
                <c:pt idx="3">
                  <c:v>571.62</c:v>
                </c:pt>
                <c:pt idx="4">
                  <c:v>668.13</c:v>
                </c:pt>
              </c:numCache>
            </c:numRef>
          </c:val>
        </c:ser>
        <c:dLbls>
          <c:showLegendKey val="0"/>
          <c:showVal val="0"/>
          <c:showCatName val="0"/>
          <c:showSerName val="0"/>
          <c:showPercent val="0"/>
          <c:showBubbleSize val="0"/>
        </c:dLbls>
        <c:gapWidth val="150"/>
        <c:axId val="260080952"/>
        <c:axId val="2600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60080952"/>
        <c:axId val="260081344"/>
      </c:lineChart>
      <c:dateAx>
        <c:axId val="260080952"/>
        <c:scaling>
          <c:orientation val="minMax"/>
        </c:scaling>
        <c:delete val="1"/>
        <c:axPos val="b"/>
        <c:numFmt formatCode="ge" sourceLinked="1"/>
        <c:majorTickMark val="none"/>
        <c:minorTickMark val="none"/>
        <c:tickLblPos val="none"/>
        <c:crossAx val="260081344"/>
        <c:crosses val="autoZero"/>
        <c:auto val="1"/>
        <c:lblOffset val="100"/>
        <c:baseTimeUnit val="years"/>
      </c:dateAx>
      <c:valAx>
        <c:axId val="2600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8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1494.28</c:v>
                </c:pt>
                <c:pt idx="1">
                  <c:v>958.57</c:v>
                </c:pt>
                <c:pt idx="2">
                  <c:v>78.08</c:v>
                </c:pt>
                <c:pt idx="3">
                  <c:v>7.84</c:v>
                </c:pt>
                <c:pt idx="4">
                  <c:v>8.1199999999999992</c:v>
                </c:pt>
              </c:numCache>
            </c:numRef>
          </c:val>
        </c:ser>
        <c:dLbls>
          <c:showLegendKey val="0"/>
          <c:showVal val="0"/>
          <c:showCatName val="0"/>
          <c:showSerName val="0"/>
          <c:showPercent val="0"/>
          <c:showBubbleSize val="0"/>
        </c:dLbls>
        <c:gapWidth val="150"/>
        <c:axId val="260082912"/>
        <c:axId val="26008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60082912"/>
        <c:axId val="260083304"/>
      </c:lineChart>
      <c:dateAx>
        <c:axId val="260082912"/>
        <c:scaling>
          <c:orientation val="minMax"/>
        </c:scaling>
        <c:delete val="1"/>
        <c:axPos val="b"/>
        <c:numFmt formatCode="ge" sourceLinked="1"/>
        <c:majorTickMark val="none"/>
        <c:minorTickMark val="none"/>
        <c:tickLblPos val="none"/>
        <c:crossAx val="260083304"/>
        <c:crosses val="autoZero"/>
        <c:auto val="1"/>
        <c:lblOffset val="100"/>
        <c:baseTimeUnit val="years"/>
      </c:dateAx>
      <c:valAx>
        <c:axId val="26008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2643.19</c:v>
                </c:pt>
                <c:pt idx="1">
                  <c:v>2528.9699999999998</c:v>
                </c:pt>
                <c:pt idx="2" formatCode="#,##0.00;&quot;△&quot;#,##0.00">
                  <c:v>0</c:v>
                </c:pt>
                <c:pt idx="3">
                  <c:v>1307.98</c:v>
                </c:pt>
                <c:pt idx="4">
                  <c:v>1208.28</c:v>
                </c:pt>
              </c:numCache>
            </c:numRef>
          </c:val>
        </c:ser>
        <c:dLbls>
          <c:showLegendKey val="0"/>
          <c:showVal val="0"/>
          <c:showCatName val="0"/>
          <c:showSerName val="0"/>
          <c:showPercent val="0"/>
          <c:showBubbleSize val="0"/>
        </c:dLbls>
        <c:gapWidth val="150"/>
        <c:axId val="260080560"/>
        <c:axId val="26008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60080560"/>
        <c:axId val="260080168"/>
      </c:lineChart>
      <c:dateAx>
        <c:axId val="260080560"/>
        <c:scaling>
          <c:orientation val="minMax"/>
        </c:scaling>
        <c:delete val="1"/>
        <c:axPos val="b"/>
        <c:numFmt formatCode="ge" sourceLinked="1"/>
        <c:majorTickMark val="none"/>
        <c:minorTickMark val="none"/>
        <c:tickLblPos val="none"/>
        <c:crossAx val="260080168"/>
        <c:crosses val="autoZero"/>
        <c:auto val="1"/>
        <c:lblOffset val="100"/>
        <c:baseTimeUnit val="years"/>
      </c:dateAx>
      <c:valAx>
        <c:axId val="26008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43.06</c:v>
                </c:pt>
                <c:pt idx="1">
                  <c:v>42.03</c:v>
                </c:pt>
                <c:pt idx="2">
                  <c:v>54.04</c:v>
                </c:pt>
                <c:pt idx="3">
                  <c:v>46.16</c:v>
                </c:pt>
                <c:pt idx="4">
                  <c:v>49.54</c:v>
                </c:pt>
              </c:numCache>
            </c:numRef>
          </c:val>
        </c:ser>
        <c:dLbls>
          <c:showLegendKey val="0"/>
          <c:showVal val="0"/>
          <c:showCatName val="0"/>
          <c:showSerName val="0"/>
          <c:showPercent val="0"/>
          <c:showBubbleSize val="0"/>
        </c:dLbls>
        <c:gapWidth val="150"/>
        <c:axId val="260082520"/>
        <c:axId val="29461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60082520"/>
        <c:axId val="294618384"/>
      </c:lineChart>
      <c:dateAx>
        <c:axId val="260082520"/>
        <c:scaling>
          <c:orientation val="minMax"/>
        </c:scaling>
        <c:delete val="1"/>
        <c:axPos val="b"/>
        <c:numFmt formatCode="ge" sourceLinked="1"/>
        <c:majorTickMark val="none"/>
        <c:minorTickMark val="none"/>
        <c:tickLblPos val="none"/>
        <c:crossAx val="294618384"/>
        <c:crosses val="autoZero"/>
        <c:auto val="1"/>
        <c:lblOffset val="100"/>
        <c:baseTimeUnit val="years"/>
      </c:dateAx>
      <c:valAx>
        <c:axId val="29461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8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359.22</c:v>
                </c:pt>
                <c:pt idx="1">
                  <c:v>368.1</c:v>
                </c:pt>
                <c:pt idx="2">
                  <c:v>286.77999999999997</c:v>
                </c:pt>
                <c:pt idx="3">
                  <c:v>336.07</c:v>
                </c:pt>
                <c:pt idx="4">
                  <c:v>311.77</c:v>
                </c:pt>
              </c:numCache>
            </c:numRef>
          </c:val>
        </c:ser>
        <c:dLbls>
          <c:showLegendKey val="0"/>
          <c:showVal val="0"/>
          <c:showCatName val="0"/>
          <c:showSerName val="0"/>
          <c:showPercent val="0"/>
          <c:showBubbleSize val="0"/>
        </c:dLbls>
        <c:gapWidth val="150"/>
        <c:axId val="294619560"/>
        <c:axId val="29461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94619560"/>
        <c:axId val="294619952"/>
      </c:lineChart>
      <c:dateAx>
        <c:axId val="294619560"/>
        <c:scaling>
          <c:orientation val="minMax"/>
        </c:scaling>
        <c:delete val="1"/>
        <c:axPos val="b"/>
        <c:numFmt formatCode="ge" sourceLinked="1"/>
        <c:majorTickMark val="none"/>
        <c:minorTickMark val="none"/>
        <c:tickLblPos val="none"/>
        <c:crossAx val="294619952"/>
        <c:crosses val="autoZero"/>
        <c:auto val="1"/>
        <c:lblOffset val="100"/>
        <c:baseTimeUnit val="years"/>
      </c:dateAx>
      <c:valAx>
        <c:axId val="29461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61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青森県　平川市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118</v>
      </c>
      <c r="AE8" s="74"/>
      <c r="AF8" s="74"/>
      <c r="AG8" s="74"/>
      <c r="AH8" s="74"/>
      <c r="AI8" s="74"/>
      <c r="AJ8" s="74"/>
      <c r="AK8" s="4"/>
      <c r="AL8" s="68">
        <f>データ!S6</f>
        <v>32013</v>
      </c>
      <c r="AM8" s="68"/>
      <c r="AN8" s="68"/>
      <c r="AO8" s="68"/>
      <c r="AP8" s="68"/>
      <c r="AQ8" s="68"/>
      <c r="AR8" s="68"/>
      <c r="AS8" s="68"/>
      <c r="AT8" s="67">
        <f>データ!T6</f>
        <v>346.01</v>
      </c>
      <c r="AU8" s="67"/>
      <c r="AV8" s="67"/>
      <c r="AW8" s="67"/>
      <c r="AX8" s="67"/>
      <c r="AY8" s="67"/>
      <c r="AZ8" s="67"/>
      <c r="BA8" s="67"/>
      <c r="BB8" s="67">
        <f>データ!U6</f>
        <v>92.52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69.86</v>
      </c>
      <c r="J10" s="67"/>
      <c r="K10" s="67"/>
      <c r="L10" s="67"/>
      <c r="M10" s="67"/>
      <c r="N10" s="67"/>
      <c r="O10" s="67"/>
      <c r="P10" s="67">
        <f>データ!P6</f>
        <v>20.67</v>
      </c>
      <c r="Q10" s="67"/>
      <c r="R10" s="67"/>
      <c r="S10" s="67"/>
      <c r="T10" s="67"/>
      <c r="U10" s="67"/>
      <c r="V10" s="67"/>
      <c r="W10" s="67">
        <f>データ!Q6</f>
        <v>85.51</v>
      </c>
      <c r="X10" s="67"/>
      <c r="Y10" s="67"/>
      <c r="Z10" s="67"/>
      <c r="AA10" s="67"/>
      <c r="AB10" s="67"/>
      <c r="AC10" s="67"/>
      <c r="AD10" s="68">
        <f>データ!R6</f>
        <v>3065</v>
      </c>
      <c r="AE10" s="68"/>
      <c r="AF10" s="68"/>
      <c r="AG10" s="68"/>
      <c r="AH10" s="68"/>
      <c r="AI10" s="68"/>
      <c r="AJ10" s="68"/>
      <c r="AK10" s="2"/>
      <c r="AL10" s="68">
        <f>データ!V6</f>
        <v>6595</v>
      </c>
      <c r="AM10" s="68"/>
      <c r="AN10" s="68"/>
      <c r="AO10" s="68"/>
      <c r="AP10" s="68"/>
      <c r="AQ10" s="68"/>
      <c r="AR10" s="68"/>
      <c r="AS10" s="68"/>
      <c r="AT10" s="67">
        <f>データ!W6</f>
        <v>3.32</v>
      </c>
      <c r="AU10" s="67"/>
      <c r="AV10" s="67"/>
      <c r="AW10" s="67"/>
      <c r="AX10" s="67"/>
      <c r="AY10" s="67"/>
      <c r="AZ10" s="67"/>
      <c r="BA10" s="67"/>
      <c r="BB10" s="67">
        <f>データ!X6</f>
        <v>1986.45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22101</v>
      </c>
      <c r="D6" s="34">
        <f t="shared" si="3"/>
        <v>46</v>
      </c>
      <c r="E6" s="34">
        <f t="shared" si="3"/>
        <v>17</v>
      </c>
      <c r="F6" s="34">
        <f t="shared" si="3"/>
        <v>5</v>
      </c>
      <c r="G6" s="34">
        <f t="shared" si="3"/>
        <v>0</v>
      </c>
      <c r="H6" s="34" t="str">
        <f t="shared" si="3"/>
        <v>青森県　平川市</v>
      </c>
      <c r="I6" s="34" t="str">
        <f t="shared" si="3"/>
        <v>法適用</v>
      </c>
      <c r="J6" s="34" t="str">
        <f t="shared" si="3"/>
        <v>下水道事業</v>
      </c>
      <c r="K6" s="34" t="str">
        <f t="shared" si="3"/>
        <v>農業集落排水</v>
      </c>
      <c r="L6" s="34" t="str">
        <f t="shared" si="3"/>
        <v>F2</v>
      </c>
      <c r="M6" s="34">
        <f t="shared" si="3"/>
        <v>0</v>
      </c>
      <c r="N6" s="35" t="str">
        <f t="shared" si="3"/>
        <v>-</v>
      </c>
      <c r="O6" s="35">
        <f t="shared" si="3"/>
        <v>69.86</v>
      </c>
      <c r="P6" s="35">
        <f t="shared" si="3"/>
        <v>20.67</v>
      </c>
      <c r="Q6" s="35">
        <f t="shared" si="3"/>
        <v>85.51</v>
      </c>
      <c r="R6" s="35">
        <f t="shared" si="3"/>
        <v>3065</v>
      </c>
      <c r="S6" s="35">
        <f t="shared" si="3"/>
        <v>32013</v>
      </c>
      <c r="T6" s="35">
        <f t="shared" si="3"/>
        <v>346.01</v>
      </c>
      <c r="U6" s="35">
        <f t="shared" si="3"/>
        <v>92.52</v>
      </c>
      <c r="V6" s="35">
        <f t="shared" si="3"/>
        <v>6595</v>
      </c>
      <c r="W6" s="35">
        <f t="shared" si="3"/>
        <v>3.32</v>
      </c>
      <c r="X6" s="35">
        <f t="shared" si="3"/>
        <v>1986.45</v>
      </c>
      <c r="Y6" s="36">
        <f>IF(Y7="",NA(),Y7)</f>
        <v>82.53</v>
      </c>
      <c r="Z6" s="36">
        <f t="shared" ref="Z6:AH6" si="4">IF(Z7="",NA(),Z7)</f>
        <v>80.59</v>
      </c>
      <c r="AA6" s="36">
        <f t="shared" si="4"/>
        <v>91.69</v>
      </c>
      <c r="AB6" s="36">
        <f t="shared" si="4"/>
        <v>77.180000000000007</v>
      </c>
      <c r="AC6" s="36">
        <f t="shared" si="4"/>
        <v>78.08</v>
      </c>
      <c r="AD6" s="36">
        <f t="shared" si="4"/>
        <v>92.74</v>
      </c>
      <c r="AE6" s="36">
        <f t="shared" si="4"/>
        <v>93.62</v>
      </c>
      <c r="AF6" s="36">
        <f t="shared" si="4"/>
        <v>97.53</v>
      </c>
      <c r="AG6" s="36">
        <f t="shared" si="4"/>
        <v>99.64</v>
      </c>
      <c r="AH6" s="36">
        <f t="shared" si="4"/>
        <v>99.66</v>
      </c>
      <c r="AI6" s="35" t="str">
        <f>IF(AI7="","",IF(AI7="-","【-】","【"&amp;SUBSTITUTE(TEXT(AI7,"#,##0.00"),"-","△")&amp;"】"))</f>
        <v>【99.11】</v>
      </c>
      <c r="AJ6" s="36">
        <f>IF(AJ7="",NA(),AJ7)</f>
        <v>368.88</v>
      </c>
      <c r="AK6" s="36">
        <f t="shared" ref="AK6:AS6" si="5">IF(AK7="",NA(),AK7)</f>
        <v>433.16</v>
      </c>
      <c r="AL6" s="36">
        <f t="shared" si="5"/>
        <v>473.25</v>
      </c>
      <c r="AM6" s="36">
        <f t="shared" si="5"/>
        <v>571.62</v>
      </c>
      <c r="AN6" s="36">
        <f t="shared" si="5"/>
        <v>668.13</v>
      </c>
      <c r="AO6" s="36">
        <f t="shared" si="5"/>
        <v>243.13</v>
      </c>
      <c r="AP6" s="36">
        <f t="shared" si="5"/>
        <v>280.08</v>
      </c>
      <c r="AQ6" s="36">
        <f t="shared" si="5"/>
        <v>223.09</v>
      </c>
      <c r="AR6" s="36">
        <f t="shared" si="5"/>
        <v>214.61</v>
      </c>
      <c r="AS6" s="36">
        <f t="shared" si="5"/>
        <v>225.39</v>
      </c>
      <c r="AT6" s="35" t="str">
        <f>IF(AT7="","",IF(AT7="-","【-】","【"&amp;SUBSTITUTE(TEXT(AT7,"#,##0.00"),"-","△")&amp;"】"))</f>
        <v>【206.58】</v>
      </c>
      <c r="AU6" s="36">
        <f>IF(AU7="",NA(),AU7)</f>
        <v>1494.28</v>
      </c>
      <c r="AV6" s="36">
        <f t="shared" ref="AV6:BD6" si="6">IF(AV7="",NA(),AV7)</f>
        <v>958.57</v>
      </c>
      <c r="AW6" s="36">
        <f t="shared" si="6"/>
        <v>78.08</v>
      </c>
      <c r="AX6" s="36">
        <f t="shared" si="6"/>
        <v>7.84</v>
      </c>
      <c r="AY6" s="36">
        <f t="shared" si="6"/>
        <v>8.1199999999999992</v>
      </c>
      <c r="AZ6" s="36">
        <f t="shared" si="6"/>
        <v>162.52000000000001</v>
      </c>
      <c r="BA6" s="36">
        <f t="shared" si="6"/>
        <v>124.2</v>
      </c>
      <c r="BB6" s="36">
        <f t="shared" si="6"/>
        <v>33.03</v>
      </c>
      <c r="BC6" s="36">
        <f t="shared" si="6"/>
        <v>29.45</v>
      </c>
      <c r="BD6" s="36">
        <f t="shared" si="6"/>
        <v>31.84</v>
      </c>
      <c r="BE6" s="35" t="str">
        <f>IF(BE7="","",IF(BE7="-","【-】","【"&amp;SUBSTITUTE(TEXT(BE7,"#,##0.00"),"-","△")&amp;"】"))</f>
        <v>【34.54】</v>
      </c>
      <c r="BF6" s="36">
        <f>IF(BF7="",NA(),BF7)</f>
        <v>2643.19</v>
      </c>
      <c r="BG6" s="36">
        <f t="shared" ref="BG6:BO6" si="7">IF(BG7="",NA(),BG7)</f>
        <v>2528.9699999999998</v>
      </c>
      <c r="BH6" s="35">
        <f t="shared" si="7"/>
        <v>0</v>
      </c>
      <c r="BI6" s="36">
        <f t="shared" si="7"/>
        <v>1307.98</v>
      </c>
      <c r="BJ6" s="36">
        <f t="shared" si="7"/>
        <v>1208.28</v>
      </c>
      <c r="BK6" s="36">
        <f t="shared" si="7"/>
        <v>1197.82</v>
      </c>
      <c r="BL6" s="36">
        <f t="shared" si="7"/>
        <v>1126.77</v>
      </c>
      <c r="BM6" s="36">
        <f t="shared" si="7"/>
        <v>1044.8</v>
      </c>
      <c r="BN6" s="36">
        <f t="shared" si="7"/>
        <v>1081.8</v>
      </c>
      <c r="BO6" s="36">
        <f t="shared" si="7"/>
        <v>974.93</v>
      </c>
      <c r="BP6" s="35" t="str">
        <f>IF(BP7="","",IF(BP7="-","【-】","【"&amp;SUBSTITUTE(TEXT(BP7,"#,##0.00"),"-","△")&amp;"】"))</f>
        <v>【914.53】</v>
      </c>
      <c r="BQ6" s="36">
        <f>IF(BQ7="",NA(),BQ7)</f>
        <v>43.06</v>
      </c>
      <c r="BR6" s="36">
        <f t="shared" ref="BR6:BZ6" si="8">IF(BR7="",NA(),BR7)</f>
        <v>42.03</v>
      </c>
      <c r="BS6" s="36">
        <f t="shared" si="8"/>
        <v>54.04</v>
      </c>
      <c r="BT6" s="36">
        <f t="shared" si="8"/>
        <v>46.16</v>
      </c>
      <c r="BU6" s="36">
        <f t="shared" si="8"/>
        <v>49.54</v>
      </c>
      <c r="BV6" s="36">
        <f t="shared" si="8"/>
        <v>51.03</v>
      </c>
      <c r="BW6" s="36">
        <f t="shared" si="8"/>
        <v>50.9</v>
      </c>
      <c r="BX6" s="36">
        <f t="shared" si="8"/>
        <v>50.82</v>
      </c>
      <c r="BY6" s="36">
        <f t="shared" si="8"/>
        <v>52.19</v>
      </c>
      <c r="BZ6" s="36">
        <f t="shared" si="8"/>
        <v>55.32</v>
      </c>
      <c r="CA6" s="35" t="str">
        <f>IF(CA7="","",IF(CA7="-","【-】","【"&amp;SUBSTITUTE(TEXT(CA7,"#,##0.00"),"-","△")&amp;"】"))</f>
        <v>【55.73】</v>
      </c>
      <c r="CB6" s="36">
        <f>IF(CB7="",NA(),CB7)</f>
        <v>359.22</v>
      </c>
      <c r="CC6" s="36">
        <f t="shared" ref="CC6:CK6" si="9">IF(CC7="",NA(),CC7)</f>
        <v>368.1</v>
      </c>
      <c r="CD6" s="36">
        <f t="shared" si="9"/>
        <v>286.77999999999997</v>
      </c>
      <c r="CE6" s="36">
        <f t="shared" si="9"/>
        <v>336.07</v>
      </c>
      <c r="CF6" s="36">
        <f t="shared" si="9"/>
        <v>311.77</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56.02</v>
      </c>
      <c r="CN6" s="36">
        <f t="shared" ref="CN6:CV6" si="10">IF(CN7="",NA(),CN7)</f>
        <v>57.92</v>
      </c>
      <c r="CO6" s="36">
        <f t="shared" si="10"/>
        <v>56.1</v>
      </c>
      <c r="CP6" s="36">
        <f t="shared" si="10"/>
        <v>56.1</v>
      </c>
      <c r="CQ6" s="36">
        <f t="shared" si="10"/>
        <v>56.4</v>
      </c>
      <c r="CR6" s="36">
        <f t="shared" si="10"/>
        <v>54.74</v>
      </c>
      <c r="CS6" s="36">
        <f t="shared" si="10"/>
        <v>53.78</v>
      </c>
      <c r="CT6" s="36">
        <f t="shared" si="10"/>
        <v>53.24</v>
      </c>
      <c r="CU6" s="36">
        <f t="shared" si="10"/>
        <v>52.31</v>
      </c>
      <c r="CV6" s="36">
        <f t="shared" si="10"/>
        <v>60.65</v>
      </c>
      <c r="CW6" s="35" t="str">
        <f>IF(CW7="","",IF(CW7="-","【-】","【"&amp;SUBSTITUTE(TEXT(CW7,"#,##0.00"),"-","△")&amp;"】"))</f>
        <v>【59.15】</v>
      </c>
      <c r="CX6" s="36">
        <f>IF(CX7="",NA(),CX7)</f>
        <v>75.31</v>
      </c>
      <c r="CY6" s="36">
        <f t="shared" ref="CY6:DG6" si="11">IF(CY7="",NA(),CY7)</f>
        <v>75.31</v>
      </c>
      <c r="CZ6" s="36">
        <f t="shared" si="11"/>
        <v>77.22</v>
      </c>
      <c r="DA6" s="36">
        <f t="shared" si="11"/>
        <v>78.03</v>
      </c>
      <c r="DB6" s="36">
        <f t="shared" si="11"/>
        <v>79.260000000000005</v>
      </c>
      <c r="DC6" s="36">
        <f t="shared" si="11"/>
        <v>83.88</v>
      </c>
      <c r="DD6" s="36">
        <f t="shared" si="11"/>
        <v>84.06</v>
      </c>
      <c r="DE6" s="36">
        <f t="shared" si="11"/>
        <v>84.07</v>
      </c>
      <c r="DF6" s="36">
        <f t="shared" si="11"/>
        <v>84.32</v>
      </c>
      <c r="DG6" s="36">
        <f t="shared" si="11"/>
        <v>84.58</v>
      </c>
      <c r="DH6" s="35" t="str">
        <f>IF(DH7="","",IF(DH7="-","【-】","【"&amp;SUBSTITUTE(TEXT(DH7,"#,##0.00"),"-","△")&amp;"】"))</f>
        <v>【85.01】</v>
      </c>
      <c r="DI6" s="36">
        <f>IF(DI7="",NA(),DI7)</f>
        <v>6.25</v>
      </c>
      <c r="DJ6" s="36">
        <f t="shared" ref="DJ6:DR6" si="12">IF(DJ7="",NA(),DJ7)</f>
        <v>7.38</v>
      </c>
      <c r="DK6" s="36">
        <f t="shared" si="12"/>
        <v>22.98</v>
      </c>
      <c r="DL6" s="36">
        <f t="shared" si="12"/>
        <v>25.36</v>
      </c>
      <c r="DM6" s="36">
        <f t="shared" si="12"/>
        <v>27.69</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6">
        <f t="shared" si="14"/>
        <v>0.05</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22101</v>
      </c>
      <c r="D7" s="38">
        <v>46</v>
      </c>
      <c r="E7" s="38">
        <v>17</v>
      </c>
      <c r="F7" s="38">
        <v>5</v>
      </c>
      <c r="G7" s="38">
        <v>0</v>
      </c>
      <c r="H7" s="38" t="s">
        <v>107</v>
      </c>
      <c r="I7" s="38" t="s">
        <v>108</v>
      </c>
      <c r="J7" s="38" t="s">
        <v>109</v>
      </c>
      <c r="K7" s="38" t="s">
        <v>110</v>
      </c>
      <c r="L7" s="38" t="s">
        <v>111</v>
      </c>
      <c r="M7" s="38"/>
      <c r="N7" s="39" t="s">
        <v>112</v>
      </c>
      <c r="O7" s="39">
        <v>69.86</v>
      </c>
      <c r="P7" s="39">
        <v>20.67</v>
      </c>
      <c r="Q7" s="39">
        <v>85.51</v>
      </c>
      <c r="R7" s="39">
        <v>3065</v>
      </c>
      <c r="S7" s="39">
        <v>32013</v>
      </c>
      <c r="T7" s="39">
        <v>346.01</v>
      </c>
      <c r="U7" s="39">
        <v>92.52</v>
      </c>
      <c r="V7" s="39">
        <v>6595</v>
      </c>
      <c r="W7" s="39">
        <v>3.32</v>
      </c>
      <c r="X7" s="39">
        <v>1986.45</v>
      </c>
      <c r="Y7" s="39">
        <v>82.53</v>
      </c>
      <c r="Z7" s="39">
        <v>80.59</v>
      </c>
      <c r="AA7" s="39">
        <v>91.69</v>
      </c>
      <c r="AB7" s="39">
        <v>77.180000000000007</v>
      </c>
      <c r="AC7" s="39">
        <v>78.08</v>
      </c>
      <c r="AD7" s="39">
        <v>92.74</v>
      </c>
      <c r="AE7" s="39">
        <v>93.62</v>
      </c>
      <c r="AF7" s="39">
        <v>97.53</v>
      </c>
      <c r="AG7" s="39">
        <v>99.64</v>
      </c>
      <c r="AH7" s="39">
        <v>99.66</v>
      </c>
      <c r="AI7" s="39">
        <v>99.11</v>
      </c>
      <c r="AJ7" s="39">
        <v>368.88</v>
      </c>
      <c r="AK7" s="39">
        <v>433.16</v>
      </c>
      <c r="AL7" s="39">
        <v>473.25</v>
      </c>
      <c r="AM7" s="39">
        <v>571.62</v>
      </c>
      <c r="AN7" s="39">
        <v>668.13</v>
      </c>
      <c r="AO7" s="39">
        <v>243.13</v>
      </c>
      <c r="AP7" s="39">
        <v>280.08</v>
      </c>
      <c r="AQ7" s="39">
        <v>223.09</v>
      </c>
      <c r="AR7" s="39">
        <v>214.61</v>
      </c>
      <c r="AS7" s="39">
        <v>225.39</v>
      </c>
      <c r="AT7" s="39">
        <v>206.58</v>
      </c>
      <c r="AU7" s="39">
        <v>1494.28</v>
      </c>
      <c r="AV7" s="39">
        <v>958.57</v>
      </c>
      <c r="AW7" s="39">
        <v>78.08</v>
      </c>
      <c r="AX7" s="39">
        <v>7.84</v>
      </c>
      <c r="AY7" s="39">
        <v>8.1199999999999992</v>
      </c>
      <c r="AZ7" s="39">
        <v>162.52000000000001</v>
      </c>
      <c r="BA7" s="39">
        <v>124.2</v>
      </c>
      <c r="BB7" s="39">
        <v>33.03</v>
      </c>
      <c r="BC7" s="39">
        <v>29.45</v>
      </c>
      <c r="BD7" s="39">
        <v>31.84</v>
      </c>
      <c r="BE7" s="39">
        <v>34.54</v>
      </c>
      <c r="BF7" s="39">
        <v>2643.19</v>
      </c>
      <c r="BG7" s="39">
        <v>2528.9699999999998</v>
      </c>
      <c r="BH7" s="39">
        <v>0</v>
      </c>
      <c r="BI7" s="39">
        <v>1307.98</v>
      </c>
      <c r="BJ7" s="39">
        <v>1208.28</v>
      </c>
      <c r="BK7" s="39">
        <v>1197.82</v>
      </c>
      <c r="BL7" s="39">
        <v>1126.77</v>
      </c>
      <c r="BM7" s="39">
        <v>1044.8</v>
      </c>
      <c r="BN7" s="39">
        <v>1081.8</v>
      </c>
      <c r="BO7" s="39">
        <v>974.93</v>
      </c>
      <c r="BP7" s="39">
        <v>914.53</v>
      </c>
      <c r="BQ7" s="39">
        <v>43.06</v>
      </c>
      <c r="BR7" s="39">
        <v>42.03</v>
      </c>
      <c r="BS7" s="39">
        <v>54.04</v>
      </c>
      <c r="BT7" s="39">
        <v>46.16</v>
      </c>
      <c r="BU7" s="39">
        <v>49.54</v>
      </c>
      <c r="BV7" s="39">
        <v>51.03</v>
      </c>
      <c r="BW7" s="39">
        <v>50.9</v>
      </c>
      <c r="BX7" s="39">
        <v>50.82</v>
      </c>
      <c r="BY7" s="39">
        <v>52.19</v>
      </c>
      <c r="BZ7" s="39">
        <v>55.32</v>
      </c>
      <c r="CA7" s="39">
        <v>55.73</v>
      </c>
      <c r="CB7" s="39">
        <v>359.22</v>
      </c>
      <c r="CC7" s="39">
        <v>368.1</v>
      </c>
      <c r="CD7" s="39">
        <v>286.77999999999997</v>
      </c>
      <c r="CE7" s="39">
        <v>336.07</v>
      </c>
      <c r="CF7" s="39">
        <v>311.77</v>
      </c>
      <c r="CG7" s="39">
        <v>289.60000000000002</v>
      </c>
      <c r="CH7" s="39">
        <v>293.27</v>
      </c>
      <c r="CI7" s="39">
        <v>300.52</v>
      </c>
      <c r="CJ7" s="39">
        <v>296.14</v>
      </c>
      <c r="CK7" s="39">
        <v>283.17</v>
      </c>
      <c r="CL7" s="39">
        <v>276.77999999999997</v>
      </c>
      <c r="CM7" s="39">
        <v>56.02</v>
      </c>
      <c r="CN7" s="39">
        <v>57.92</v>
      </c>
      <c r="CO7" s="39">
        <v>56.1</v>
      </c>
      <c r="CP7" s="39">
        <v>56.1</v>
      </c>
      <c r="CQ7" s="39">
        <v>56.4</v>
      </c>
      <c r="CR7" s="39">
        <v>54.74</v>
      </c>
      <c r="CS7" s="39">
        <v>53.78</v>
      </c>
      <c r="CT7" s="39">
        <v>53.24</v>
      </c>
      <c r="CU7" s="39">
        <v>52.31</v>
      </c>
      <c r="CV7" s="39">
        <v>60.65</v>
      </c>
      <c r="CW7" s="39">
        <v>59.15</v>
      </c>
      <c r="CX7" s="39">
        <v>75.31</v>
      </c>
      <c r="CY7" s="39">
        <v>75.31</v>
      </c>
      <c r="CZ7" s="39">
        <v>77.22</v>
      </c>
      <c r="DA7" s="39">
        <v>78.03</v>
      </c>
      <c r="DB7" s="39">
        <v>79.260000000000005</v>
      </c>
      <c r="DC7" s="39">
        <v>83.88</v>
      </c>
      <c r="DD7" s="39">
        <v>84.06</v>
      </c>
      <c r="DE7" s="39">
        <v>84.07</v>
      </c>
      <c r="DF7" s="39">
        <v>84.32</v>
      </c>
      <c r="DG7" s="39">
        <v>84.58</v>
      </c>
      <c r="DH7" s="39">
        <v>85.01</v>
      </c>
      <c r="DI7" s="39">
        <v>6.25</v>
      </c>
      <c r="DJ7" s="39">
        <v>7.38</v>
      </c>
      <c r="DK7" s="39">
        <v>22.98</v>
      </c>
      <c r="DL7" s="39">
        <v>25.36</v>
      </c>
      <c r="DM7" s="39">
        <v>27.69</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0.05</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平川市</cp:lastModifiedBy>
  <cp:lastPrinted>2018-02-19T00:23:48Z</cp:lastPrinted>
  <dcterms:created xsi:type="dcterms:W3CDTF">2017-12-25T01:57:29Z</dcterms:created>
  <dcterms:modified xsi:type="dcterms:W3CDTF">2018-03-14T06:10:23Z</dcterms:modified>
  <cp:category/>
</cp:coreProperties>
</file>