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5年度\02_回答\"/>
    </mc:Choice>
  </mc:AlternateContent>
  <workbookProtection workbookAlgorithmName="SHA-512" workbookHashValue="j+zFADXcnwl38krhQgjGipnK/SKlZXU4wGQgJFY4yFSXkm21X8Ycsb2M6/fi4euo6+0i/+ILy76CHlEHQgPQkw==" workbookSaltValue="tc6wRg5XYGx+RPK7uY7TX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<sst xmlns="http://schemas.openxmlformats.org/spreadsheetml/2006/main" count="236" uniqueCount="117">
  <si>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</si>
  <si>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</si>
  <si>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</si>
  <si>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</si>
  <si>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</si>
  <si>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</si>
  <si>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</si>
  <si>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</si>
  <si>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</si>
  <si>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</si>
  <si>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</si>
  <si>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</si>
  <si>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</si>
  <si>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</si>
  <si>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</si>
  <si>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</si>
  <si>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</si>
  <si>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</si>
  <si>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</si>
  <si>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</si>
  <si>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</si>
  <si>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</si>
  <si>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</si>
  <si>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</si>
  <si>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</si>
  <si>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</si>
  <si>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</si>
  <si>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</si>
  <si>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</si>
  <si>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</si>
  <si>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</si>
  <si>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</si>
  <si>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</si>
  <si>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</si>
  <si>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</si>
  <si>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</si>
  <si>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</si>
  <si>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</si>
  <si>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</si>
  <si>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</si>
  <si>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</si>
  <si>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</si>
  <si>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</si>
  <si>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</si>
  <si>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</si>
  <si>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</si>
  <si>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</si>
  <si>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</si>
  <si>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</si>
  <si>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</si>
  <si>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</si>
  <si>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</si>
  <si>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</si>
  <si>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</si>
  <si>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</si>
  <si>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</si>
  <si>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</si>
  <si>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</si>
  <si>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</si>
  <si>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</si>
  <si>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</si>
  <si>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</si>
  <si>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</si>
  <si>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</si>
  <si>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</si>
  <si>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</si>
  <si>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</si>
  <si>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</si>
  <si>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</si>
  <si>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</si>
  <si>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</si>
  <si>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</si>
  <si>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</si>
  <si>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</si>
  <si>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</si>
  <si>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</si>
  <si>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</si>
  <si>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</si>
  <si>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</si>
  <si>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</si>
  <si>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</si>
  <si>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</si>
  <si>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</si>
  <si>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</si>
  <si>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</si>
  <si>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</si>
  <si>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</si>
  <si>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</si>
  <si>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</si>
  <si>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</si>
  <si>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</si>
  <si>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</si>
  <si>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</si>
  <si>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</si>
  <si>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</si>
  <si>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</si>
  <si>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</si>
  <si>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</si>
  <si>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</si>
  <si>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</si>
  <si>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</si>
  <si>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</si>
  <si>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</si>
  <si>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</si>
  <si>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</si>
  <si>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</si>
  <si>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</si>
  <si>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</si>
  <si>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</si>
  <si>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</si>
  <si>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</si>
  <si>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</si>
  <si>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</si>
  <si>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</si>
  <si>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管渠改善率は依然低く、法定耐用年数を経過した管渠は少ない。</t>
    <phoneticPr fontId="4"/>
  </si>
  <si>
    <t>　経常収支比率や経費回収率が100％を下回っており、今後は人口減少による使用料の減収が避けられず、厳しい経営状況が続くと考えられるため、より一層の経営改善が必要となる。
  よって、料金収入を確保するため、料金改定の検討や汚水処理費の削減など、経営改善を実施する。
　また、計画的な点検により早期修繕を行うことで長寿命化を図り、突発的な経費が発生しないよう維持修繕、改築更新に努める。</t>
    <rPh sb="70" eb="72">
      <t>イッソウ</t>
    </rPh>
    <rPh sb="103" eb="105">
      <t>リョウキン</t>
    </rPh>
    <rPh sb="105" eb="107">
      <t>カイテイ</t>
    </rPh>
    <rPh sb="108" eb="110">
      <t>ケントウ</t>
    </rPh>
    <rPh sb="111" eb="113">
      <t>オスイ</t>
    </rPh>
    <rPh sb="113" eb="115">
      <t>ショリ</t>
    </rPh>
    <rPh sb="115" eb="116">
      <t>ヒ</t>
    </rPh>
    <rPh sb="117" eb="119">
      <t>サクゲン</t>
    </rPh>
    <phoneticPr fontId="4"/>
  </si>
  <si>
    <t>　経常収支比率は依然100％を下回っており、主な収入源である使用料収入が減少傾向にあるが、一般会計からの繰入金の増額により、収支が概ね改善されている。経費回収率も100％を下回っており、使用料収入で維持管理費は賄えているが、資本費は一般会計に依存せざるを得ない状況が続いている。特に令和2年度から供用開始30年を経過したため補助金が減少し、汚水処理原価の高騰がより顕著となっている。
　企業債残高対事業規模比率については、企業債残高はR1より一般会計において負担することと定めているため、皆減した。
　また、令和4年度には累積欠損金が生じ、さらに経営状況が厳しくなったため、累積欠損金の解消に向けて、料金改定の検討や経費削減などの経営改善が必要である。</t>
    <rPh sb="254" eb="256">
      <t>レイワ</t>
    </rPh>
    <rPh sb="257" eb="259">
      <t>ネンド</t>
    </rPh>
    <rPh sb="261" eb="263">
      <t>ルイセキ</t>
    </rPh>
    <rPh sb="263" eb="265">
      <t>ケッソン</t>
    </rPh>
    <rPh sb="265" eb="266">
      <t>キン</t>
    </rPh>
    <rPh sb="267" eb="268">
      <t>ショウ</t>
    </rPh>
    <rPh sb="273" eb="275">
      <t>ケイエイ</t>
    </rPh>
    <rPh sb="275" eb="277">
      <t>ジョウキョウ</t>
    </rPh>
    <rPh sb="278" eb="279">
      <t>キビ</t>
    </rPh>
    <rPh sb="287" eb="289">
      <t>ルイセキ</t>
    </rPh>
    <rPh sb="289" eb="291">
      <t>ケッソン</t>
    </rPh>
    <rPh sb="291" eb="292">
      <t>キン</t>
    </rPh>
    <rPh sb="293" eb="295">
      <t>カイショウ</t>
    </rPh>
    <rPh sb="296" eb="297">
      <t>ム</t>
    </rPh>
    <rPh sb="300" eb="302">
      <t>リョウキン</t>
    </rPh>
    <rPh sb="302" eb="304">
      <t>カイテイ</t>
    </rPh>
    <rPh sb="305" eb="307">
      <t>ケントウ</t>
    </rPh>
    <rPh sb="308" eb="310">
      <t>ケイヒ</t>
    </rPh>
    <rPh sb="310" eb="312">
      <t>サクゲン</t>
    </rPh>
    <rPh sb="315" eb="317">
      <t>ケイエイ</t>
    </rPh>
    <rPh sb="317" eb="319">
      <t>カイゼン</t>
    </rPh>
    <rPh sb="320" eb="32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</si>
</sst>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E-453A-B8EB-DDD59E77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E-453A-B8EB-DDD59E77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6-4216-9A56-2DAEAFDE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56.72</c:v>
                </c:pt>
                <c:pt idx="3">
                  <c:v>56.43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6-4216-9A56-2DAEAFDE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83.03</c:v>
                </c:pt>
                <c:pt idx="1">
                  <c:v>83.71</c:v>
                </c:pt>
                <c:pt idx="2">
                  <c:v>83.64</c:v>
                </c:pt>
                <c:pt idx="3">
                  <c:v>84.07</c:v>
                </c:pt>
                <c:pt idx="4">
                  <c:v>84.36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9-4B98-BD27-9F666D2D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90.72</c:v>
                </c:pt>
                <c:pt idx="3">
                  <c:v>91.07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9-4B98-BD27-9F666D2D4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123.34</c:v>
                </c:pt>
                <c:pt idx="1">
                  <c:v>117.2</c:v>
                </c:pt>
                <c:pt idx="2">
                  <c:v>83.86</c:v>
                </c:pt>
                <c:pt idx="3">
                  <c:v>79.790000000000006</c:v>
                </c:pt>
                <c:pt idx="4">
                  <c:v>90.21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1-4185-8F76-3ABB7ADC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104.14</c:v>
                </c:pt>
                <c:pt idx="1">
                  <c:v>106.57</c:v>
                </c:pt>
                <c:pt idx="2">
                  <c:v>106.5</c:v>
                </c:pt>
                <c:pt idx="3">
                  <c:v>106.22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1-4185-8F76-3ABB7ADC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26.71</c:v>
                </c:pt>
                <c:pt idx="1">
                  <c:v>29.05</c:v>
                </c:pt>
                <c:pt idx="2">
                  <c:v>31.57</c:v>
                </c:pt>
                <c:pt idx="3">
                  <c:v>33.56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B-4184-83D3-B254D219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15.95</c:v>
                </c:pt>
                <c:pt idx="1">
                  <c:v>15.85</c:v>
                </c:pt>
                <c:pt idx="2">
                  <c:v>20.78</c:v>
                </c:pt>
                <c:pt idx="3">
                  <c:v>23.54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B-4184-83D3-B254D219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5-4003-B076-C19C72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1.34</c:v>
                </c:pt>
                <c:pt idx="3" formatCode="#,##0.00;&quot;△&quot;#,##0.00;&quot;-&quot;">
                  <c:v>1.5</c:v>
                </c:pt>
                <c:pt idx="4" formatCode="#,##0.00;&quot;△&quot;#,##0.00;&quot;-&quot;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5-4003-B076-C19C72B47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F-444F-AB08-9BA59958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53.44</c:v>
                </c:pt>
                <c:pt idx="2">
                  <c:v>18.36</c:v>
                </c:pt>
                <c:pt idx="3">
                  <c:v>18.010000000000002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F-444F-AB08-9BA59958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40.28</c:v>
                </c:pt>
                <c:pt idx="1">
                  <c:v>32.04</c:v>
                </c:pt>
                <c:pt idx="2">
                  <c:v>24.04</c:v>
                </c:pt>
                <c:pt idx="3">
                  <c:v>25.91</c:v>
                </c:pt>
                <c:pt idx="4">
                  <c:v>31.09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E-4572-9725-2F6B17CD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52.32</c:v>
                </c:pt>
                <c:pt idx="1">
                  <c:v>47.03</c:v>
                </c:pt>
                <c:pt idx="2">
                  <c:v>55.6</c:v>
                </c:pt>
                <c:pt idx="3">
                  <c:v>59.4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E-4572-9725-2F6B17CD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1005.49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F-4287-8A72-971D017D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789.08</c:v>
                </c:pt>
                <c:pt idx="3">
                  <c:v>747.84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F-4287-8A72-971D017D1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91.93</c:v>
                </c:pt>
                <c:pt idx="1">
                  <c:v>97.13</c:v>
                </c:pt>
                <c:pt idx="2">
                  <c:v>70.959999999999994</c:v>
                </c:pt>
                <c:pt idx="3">
                  <c:v>71.42</c:v>
                </c:pt>
                <c:pt idx="4">
                  <c:v>69.73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3-4737-9247-DEEA9B94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88.25</c:v>
                </c:pt>
                <c:pt idx="3">
                  <c:v>90.17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3-4737-9247-DEEA9B94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176.5</c:v>
                </c:pt>
                <c:pt idx="1">
                  <c:v>166.88</c:v>
                </c:pt>
                <c:pt idx="2">
                  <c:v>226.83</c:v>
                </c:pt>
                <c:pt idx="3">
                  <c:v>226.64</c:v>
                </c:pt>
                <c:pt idx="4">
                  <c:v>232.72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C-458E-8170-DE793B35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176.37</c:v>
                </c:pt>
                <c:pt idx="3">
                  <c:v>173.17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C-458E-8170-DE793B35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青森県　平川市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30126</v>
      </c>
      <c r="AM8" s="45"/>
      <c r="AN8" s="45"/>
      <c r="AO8" s="45"/>
      <c r="AP8" s="45"/>
      <c r="AQ8" s="45"/>
      <c r="AR8" s="45"/>
      <c r="AS8" s="45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87.07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75.37</v>
      </c>
      <c r="J10" s="46"/>
      <c r="K10" s="46"/>
      <c r="L10" s="46"/>
      <c r="M10" s="46"/>
      <c r="N10" s="46"/>
      <c r="O10" s="46"/>
      <c r="P10" s="46">
        <f>データ!P6</f>
        <v>73.08</v>
      </c>
      <c r="Q10" s="46"/>
      <c r="R10" s="46"/>
      <c r="S10" s="46"/>
      <c r="T10" s="46"/>
      <c r="U10" s="46"/>
      <c r="V10" s="46"/>
      <c r="W10" s="46">
        <f>データ!Q6</f>
        <v>78.319999999999993</v>
      </c>
      <c r="X10" s="46"/>
      <c r="Y10" s="46"/>
      <c r="Z10" s="46"/>
      <c r="AA10" s="46"/>
      <c r="AB10" s="46"/>
      <c r="AC10" s="46"/>
      <c r="AD10" s="45">
        <f>データ!R6</f>
        <v>3124</v>
      </c>
      <c r="AE10" s="45"/>
      <c r="AF10" s="45"/>
      <c r="AG10" s="45"/>
      <c r="AH10" s="45"/>
      <c r="AI10" s="45"/>
      <c r="AJ10" s="45"/>
      <c r="AK10" s="2"/>
      <c r="AL10" s="45">
        <f>データ!V6</f>
        <v>21893</v>
      </c>
      <c r="AM10" s="45"/>
      <c r="AN10" s="45"/>
      <c r="AO10" s="45"/>
      <c r="AP10" s="45"/>
      <c r="AQ10" s="45"/>
      <c r="AR10" s="45"/>
      <c r="AS10" s="45"/>
      <c r="AT10" s="46">
        <f>データ!W6</f>
        <v>8.14</v>
      </c>
      <c r="AU10" s="46"/>
      <c r="AV10" s="46"/>
      <c r="AW10" s="46"/>
      <c r="AX10" s="46"/>
      <c r="AY10" s="46"/>
      <c r="AZ10" s="46"/>
      <c r="BA10" s="46"/>
      <c r="BB10" s="46">
        <f>データ!X6</f>
        <v>2689.56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Gah3jnybDxk+Ul2RfxEUmoNlK3G7SDtNEK4y4MVlNKv0Pr9HOrWImsBDbRhqZyi9Df1oVZV+QZCPyXF0XEJNHQ==" saltValue="UEcjXa+iPLbTHjasJfh2i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75.37</v>
      </c>
      <c r="P6" s="20">
        <f t="shared" si="3"/>
        <v>73.08</v>
      </c>
      <c r="Q6" s="20">
        <f t="shared" si="3"/>
        <v>78.319999999999993</v>
      </c>
      <c r="R6" s="20">
        <f t="shared" si="3"/>
        <v>3124</v>
      </c>
      <c r="S6" s="20">
        <f t="shared" si="3"/>
        <v>30126</v>
      </c>
      <c r="T6" s="20">
        <f t="shared" si="3"/>
        <v>346.01</v>
      </c>
      <c r="U6" s="20">
        <f t="shared" si="3"/>
        <v>87.07</v>
      </c>
      <c r="V6" s="20">
        <f t="shared" si="3"/>
        <v>21893</v>
      </c>
      <c r="W6" s="20">
        <f t="shared" si="3"/>
        <v>8.14</v>
      </c>
      <c r="X6" s="20">
        <f t="shared" si="3"/>
        <v>2689.56</v>
      </c>
      <c r="Y6" s="21">
        <f>IF(Y7="",NA(),Y7)</f>
        <v>123.34</v>
      </c>
      <c r="Z6" s="21">
        <f t="shared" ref="Z6:AH6" si="4">IF(Z7="",NA(),Z7)</f>
        <v>117.2</v>
      </c>
      <c r="AA6" s="21">
        <f t="shared" si="4"/>
        <v>83.86</v>
      </c>
      <c r="AB6" s="21">
        <f t="shared" si="4"/>
        <v>79.790000000000006</v>
      </c>
      <c r="AC6" s="21">
        <f t="shared" si="4"/>
        <v>90.21</v>
      </c>
      <c r="AD6" s="21">
        <f t="shared" si="4"/>
        <v>104.14</v>
      </c>
      <c r="AE6" s="21">
        <f t="shared" si="4"/>
        <v>106.57</v>
      </c>
      <c r="AF6" s="21">
        <f t="shared" si="4"/>
        <v>106.5</v>
      </c>
      <c r="AG6" s="21">
        <f t="shared" si="4"/>
        <v>106.22</v>
      </c>
      <c r="AH6" s="21">
        <f t="shared" si="4"/>
        <v>107.01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1">
        <f t="shared" si="5"/>
        <v>11.76</v>
      </c>
      <c r="AO6" s="21">
        <f t="shared" si="5"/>
        <v>73.180000000000007</v>
      </c>
      <c r="AP6" s="21">
        <f t="shared" si="5"/>
        <v>53.44</v>
      </c>
      <c r="AQ6" s="21">
        <f t="shared" si="5"/>
        <v>18.36</v>
      </c>
      <c r="AR6" s="21">
        <f t="shared" si="5"/>
        <v>18.010000000000002</v>
      </c>
      <c r="AS6" s="21">
        <f t="shared" si="5"/>
        <v>23.86</v>
      </c>
      <c r="AT6" s="20" t="str">
        <f>IF(AT7="","",IF(AT7="-","【-】","【"&amp;SUBSTITUTE(TEXT(AT7,"#,##0.00"),"-","△")&amp;"】"))</f>
        <v>【3.15】</v>
      </c>
      <c r="AU6" s="21">
        <f>IF(AU7="",NA(),AU7)</f>
        <v>40.28</v>
      </c>
      <c r="AV6" s="21">
        <f t="shared" ref="AV6:BD6" si="6">IF(AV7="",NA(),AV7)</f>
        <v>32.04</v>
      </c>
      <c r="AW6" s="21">
        <f t="shared" si="6"/>
        <v>24.04</v>
      </c>
      <c r="AX6" s="21">
        <f t="shared" si="6"/>
        <v>25.91</v>
      </c>
      <c r="AY6" s="21">
        <f t="shared" si="6"/>
        <v>31.09</v>
      </c>
      <c r="AZ6" s="21">
        <f t="shared" si="6"/>
        <v>52.32</v>
      </c>
      <c r="BA6" s="21">
        <f t="shared" si="6"/>
        <v>47.03</v>
      </c>
      <c r="BB6" s="21">
        <f t="shared" si="6"/>
        <v>55.6</v>
      </c>
      <c r="BC6" s="21">
        <f t="shared" si="6"/>
        <v>59.4</v>
      </c>
      <c r="BD6" s="21">
        <f t="shared" si="6"/>
        <v>68.27</v>
      </c>
      <c r="BE6" s="20" t="str">
        <f>IF(BE7="","",IF(BE7="-","【-】","【"&amp;SUBSTITUTE(TEXT(BE7,"#,##0.00"),"-","△")&amp;"】"))</f>
        <v>【73.44】</v>
      </c>
      <c r="BF6" s="21">
        <f>IF(BF7="",NA(),BF7)</f>
        <v>1005.49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958.81</v>
      </c>
      <c r="BL6" s="21">
        <f t="shared" si="7"/>
        <v>1001.3</v>
      </c>
      <c r="BM6" s="21">
        <f t="shared" si="7"/>
        <v>789.08</v>
      </c>
      <c r="BN6" s="21">
        <f t="shared" si="7"/>
        <v>747.84</v>
      </c>
      <c r="BO6" s="21">
        <f t="shared" si="7"/>
        <v>804.98</v>
      </c>
      <c r="BP6" s="20" t="str">
        <f>IF(BP7="","",IF(BP7="-","【-】","【"&amp;SUBSTITUTE(TEXT(BP7,"#,##0.00"),"-","△")&amp;"】"))</f>
        <v>【652.82】</v>
      </c>
      <c r="BQ6" s="21">
        <f>IF(BQ7="",NA(),BQ7)</f>
        <v>91.93</v>
      </c>
      <c r="BR6" s="21">
        <f t="shared" ref="BR6:BZ6" si="8">IF(BR7="",NA(),BR7)</f>
        <v>97.13</v>
      </c>
      <c r="BS6" s="21">
        <f t="shared" si="8"/>
        <v>70.959999999999994</v>
      </c>
      <c r="BT6" s="21">
        <f t="shared" si="8"/>
        <v>71.42</v>
      </c>
      <c r="BU6" s="21">
        <f t="shared" si="8"/>
        <v>69.73</v>
      </c>
      <c r="BV6" s="21">
        <f t="shared" si="8"/>
        <v>82.88</v>
      </c>
      <c r="BW6" s="21">
        <f t="shared" si="8"/>
        <v>81.88</v>
      </c>
      <c r="BX6" s="21">
        <f t="shared" si="8"/>
        <v>88.25</v>
      </c>
      <c r="BY6" s="21">
        <f t="shared" si="8"/>
        <v>90.17</v>
      </c>
      <c r="BZ6" s="21">
        <f t="shared" si="8"/>
        <v>88.71</v>
      </c>
      <c r="CA6" s="20" t="str">
        <f>IF(CA7="","",IF(CA7="-","【-】","【"&amp;SUBSTITUTE(TEXT(CA7,"#,##0.00"),"-","△")&amp;"】"))</f>
        <v>【97.61】</v>
      </c>
      <c r="CB6" s="21">
        <f>IF(CB7="",NA(),CB7)</f>
        <v>176.5</v>
      </c>
      <c r="CC6" s="21">
        <f t="shared" ref="CC6:CK6" si="9">IF(CC7="",NA(),CC7)</f>
        <v>166.88</v>
      </c>
      <c r="CD6" s="21">
        <f t="shared" si="9"/>
        <v>226.83</v>
      </c>
      <c r="CE6" s="21">
        <f t="shared" si="9"/>
        <v>226.64</v>
      </c>
      <c r="CF6" s="21">
        <f t="shared" si="9"/>
        <v>232.72</v>
      </c>
      <c r="CG6" s="21">
        <f t="shared" si="9"/>
        <v>190.99</v>
      </c>
      <c r="CH6" s="21">
        <f t="shared" si="9"/>
        <v>187.55</v>
      </c>
      <c r="CI6" s="21">
        <f t="shared" si="9"/>
        <v>176.37</v>
      </c>
      <c r="CJ6" s="21">
        <f t="shared" si="9"/>
        <v>173.17</v>
      </c>
      <c r="CK6" s="21">
        <f t="shared" si="9"/>
        <v>174.8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52.58</v>
      </c>
      <c r="CS6" s="21">
        <f t="shared" si="10"/>
        <v>50.94</v>
      </c>
      <c r="CT6" s="21">
        <f t="shared" si="10"/>
        <v>56.72</v>
      </c>
      <c r="CU6" s="21">
        <f t="shared" si="10"/>
        <v>56.43</v>
      </c>
      <c r="CV6" s="21">
        <f t="shared" si="10"/>
        <v>55.82</v>
      </c>
      <c r="CW6" s="20" t="str">
        <f>IF(CW7="","",IF(CW7="-","【-】","【"&amp;SUBSTITUTE(TEXT(CW7,"#,##0.00"),"-","△")&amp;"】"))</f>
        <v>【59.10】</v>
      </c>
      <c r="CX6" s="21">
        <f>IF(CX7="",NA(),CX7)</f>
        <v>83.03</v>
      </c>
      <c r="CY6" s="21">
        <f t="shared" ref="CY6:DG6" si="11">IF(CY7="",NA(),CY7)</f>
        <v>83.71</v>
      </c>
      <c r="CZ6" s="21">
        <f t="shared" si="11"/>
        <v>83.64</v>
      </c>
      <c r="DA6" s="21">
        <f t="shared" si="11"/>
        <v>84.07</v>
      </c>
      <c r="DB6" s="21">
        <f t="shared" si="11"/>
        <v>84.36</v>
      </c>
      <c r="DC6" s="21">
        <f t="shared" si="11"/>
        <v>83.02</v>
      </c>
      <c r="DD6" s="21">
        <f t="shared" si="11"/>
        <v>82.55</v>
      </c>
      <c r="DE6" s="21">
        <f t="shared" si="11"/>
        <v>90.72</v>
      </c>
      <c r="DF6" s="21">
        <f t="shared" si="11"/>
        <v>91.07</v>
      </c>
      <c r="DG6" s="21">
        <f t="shared" si="11"/>
        <v>90.67</v>
      </c>
      <c r="DH6" s="20" t="str">
        <f>IF(DH7="","",IF(DH7="-","【-】","【"&amp;SUBSTITUTE(TEXT(DH7,"#,##0.00"),"-","△")&amp;"】"))</f>
        <v>【95.82】</v>
      </c>
      <c r="DI6" s="21">
        <f>IF(DI7="",NA(),DI7)</f>
        <v>26.71</v>
      </c>
      <c r="DJ6" s="21">
        <f t="shared" ref="DJ6:DR6" si="12">IF(DJ7="",NA(),DJ7)</f>
        <v>29.05</v>
      </c>
      <c r="DK6" s="21">
        <f t="shared" si="12"/>
        <v>31.57</v>
      </c>
      <c r="DL6" s="21">
        <f t="shared" si="12"/>
        <v>33.56</v>
      </c>
      <c r="DM6" s="21">
        <f t="shared" si="12"/>
        <v>35.799999999999997</v>
      </c>
      <c r="DN6" s="21">
        <f t="shared" si="12"/>
        <v>15.95</v>
      </c>
      <c r="DO6" s="21">
        <f t="shared" si="12"/>
        <v>15.85</v>
      </c>
      <c r="DP6" s="21">
        <f t="shared" si="12"/>
        <v>20.78</v>
      </c>
      <c r="DQ6" s="21">
        <f t="shared" si="12"/>
        <v>23.54</v>
      </c>
      <c r="DR6" s="21">
        <f t="shared" si="12"/>
        <v>25.86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1">
        <f t="shared" si="13"/>
        <v>1.34</v>
      </c>
      <c r="EB6" s="21">
        <f t="shared" si="13"/>
        <v>1.5</v>
      </c>
      <c r="EC6" s="21">
        <f t="shared" si="13"/>
        <v>1.4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0.15</v>
      </c>
      <c r="EM6" s="21">
        <f t="shared" si="14"/>
        <v>0.15</v>
      </c>
      <c r="EN6" s="21">
        <f t="shared" si="14"/>
        <v>0.12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22101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75.37</v>
      </c>
      <c r="P7" s="24">
        <v>73.08</v>
      </c>
      <c r="Q7" s="24">
        <v>78.319999999999993</v>
      </c>
      <c r="R7" s="24">
        <v>3124</v>
      </c>
      <c r="S7" s="24">
        <v>30126</v>
      </c>
      <c r="T7" s="24">
        <v>346.01</v>
      </c>
      <c r="U7" s="24">
        <v>87.07</v>
      </c>
      <c r="V7" s="24">
        <v>21893</v>
      </c>
      <c r="W7" s="24">
        <v>8.14</v>
      </c>
      <c r="X7" s="24">
        <v>2689.56</v>
      </c>
      <c r="Y7" s="24">
        <v>123.34</v>
      </c>
      <c r="Z7" s="24">
        <v>117.2</v>
      </c>
      <c r="AA7" s="24">
        <v>83.86</v>
      </c>
      <c r="AB7" s="24">
        <v>79.790000000000006</v>
      </c>
      <c r="AC7" s="24">
        <v>90.21</v>
      </c>
      <c r="AD7" s="24">
        <v>104.14</v>
      </c>
      <c r="AE7" s="24">
        <v>106.57</v>
      </c>
      <c r="AF7" s="24">
        <v>106.5</v>
      </c>
      <c r="AG7" s="24">
        <v>106.22</v>
      </c>
      <c r="AH7" s="24">
        <v>107.01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11.76</v>
      </c>
      <c r="AO7" s="24">
        <v>73.180000000000007</v>
      </c>
      <c r="AP7" s="24">
        <v>53.44</v>
      </c>
      <c r="AQ7" s="24">
        <v>18.36</v>
      </c>
      <c r="AR7" s="24">
        <v>18.010000000000002</v>
      </c>
      <c r="AS7" s="24">
        <v>23.86</v>
      </c>
      <c r="AT7" s="24">
        <v>3.15</v>
      </c>
      <c r="AU7" s="24">
        <v>40.28</v>
      </c>
      <c r="AV7" s="24">
        <v>32.04</v>
      </c>
      <c r="AW7" s="24">
        <v>24.04</v>
      </c>
      <c r="AX7" s="24">
        <v>25.91</v>
      </c>
      <c r="AY7" s="24">
        <v>31.09</v>
      </c>
      <c r="AZ7" s="24">
        <v>52.32</v>
      </c>
      <c r="BA7" s="24">
        <v>47.03</v>
      </c>
      <c r="BB7" s="24">
        <v>55.6</v>
      </c>
      <c r="BC7" s="24">
        <v>59.4</v>
      </c>
      <c r="BD7" s="24">
        <v>68.27</v>
      </c>
      <c r="BE7" s="24">
        <v>73.44</v>
      </c>
      <c r="BF7" s="24">
        <v>1005.49</v>
      </c>
      <c r="BG7" s="24">
        <v>0</v>
      </c>
      <c r="BH7" s="24">
        <v>0</v>
      </c>
      <c r="BI7" s="24">
        <v>0</v>
      </c>
      <c r="BJ7" s="24">
        <v>0</v>
      </c>
      <c r="BK7" s="24">
        <v>958.81</v>
      </c>
      <c r="BL7" s="24">
        <v>1001.3</v>
      </c>
      <c r="BM7" s="24">
        <v>789.08</v>
      </c>
      <c r="BN7" s="24">
        <v>747.84</v>
      </c>
      <c r="BO7" s="24">
        <v>804.98</v>
      </c>
      <c r="BP7" s="24">
        <v>652.82000000000005</v>
      </c>
      <c r="BQ7" s="24">
        <v>91.93</v>
      </c>
      <c r="BR7" s="24">
        <v>97.13</v>
      </c>
      <c r="BS7" s="24">
        <v>70.959999999999994</v>
      </c>
      <c r="BT7" s="24">
        <v>71.42</v>
      </c>
      <c r="BU7" s="24">
        <v>69.73</v>
      </c>
      <c r="BV7" s="24">
        <v>82.88</v>
      </c>
      <c r="BW7" s="24">
        <v>81.88</v>
      </c>
      <c r="BX7" s="24">
        <v>88.25</v>
      </c>
      <c r="BY7" s="24">
        <v>90.17</v>
      </c>
      <c r="BZ7" s="24">
        <v>88.71</v>
      </c>
      <c r="CA7" s="24">
        <v>97.61</v>
      </c>
      <c r="CB7" s="24">
        <v>176.5</v>
      </c>
      <c r="CC7" s="24">
        <v>166.88</v>
      </c>
      <c r="CD7" s="24">
        <v>226.83</v>
      </c>
      <c r="CE7" s="24">
        <v>226.64</v>
      </c>
      <c r="CF7" s="24">
        <v>232.72</v>
      </c>
      <c r="CG7" s="24">
        <v>190.99</v>
      </c>
      <c r="CH7" s="24">
        <v>187.55</v>
      </c>
      <c r="CI7" s="24">
        <v>176.37</v>
      </c>
      <c r="CJ7" s="24">
        <v>173.17</v>
      </c>
      <c r="CK7" s="24">
        <v>174.8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52.58</v>
      </c>
      <c r="CS7" s="24">
        <v>50.94</v>
      </c>
      <c r="CT7" s="24">
        <v>56.72</v>
      </c>
      <c r="CU7" s="24">
        <v>56.43</v>
      </c>
      <c r="CV7" s="24">
        <v>55.82</v>
      </c>
      <c r="CW7" s="24">
        <v>59.1</v>
      </c>
      <c r="CX7" s="24">
        <v>83.03</v>
      </c>
      <c r="CY7" s="24">
        <v>83.71</v>
      </c>
      <c r="CZ7" s="24">
        <v>83.64</v>
      </c>
      <c r="DA7" s="24">
        <v>84.07</v>
      </c>
      <c r="DB7" s="24">
        <v>84.36</v>
      </c>
      <c r="DC7" s="24">
        <v>83.02</v>
      </c>
      <c r="DD7" s="24">
        <v>82.55</v>
      </c>
      <c r="DE7" s="24">
        <v>90.72</v>
      </c>
      <c r="DF7" s="24">
        <v>91.07</v>
      </c>
      <c r="DG7" s="24">
        <v>90.67</v>
      </c>
      <c r="DH7" s="24">
        <v>95.82</v>
      </c>
      <c r="DI7" s="24">
        <v>26.71</v>
      </c>
      <c r="DJ7" s="24">
        <v>29.05</v>
      </c>
      <c r="DK7" s="24">
        <v>31.57</v>
      </c>
      <c r="DL7" s="24">
        <v>33.56</v>
      </c>
      <c r="DM7" s="24">
        <v>35.799999999999997</v>
      </c>
      <c r="DN7" s="24">
        <v>15.95</v>
      </c>
      <c r="DO7" s="24">
        <v>15.85</v>
      </c>
      <c r="DP7" s="24">
        <v>20.78</v>
      </c>
      <c r="DQ7" s="24">
        <v>23.54</v>
      </c>
      <c r="DR7" s="24">
        <v>25.86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1.34</v>
      </c>
      <c r="EB7" s="24">
        <v>1.5</v>
      </c>
      <c r="EC7" s="24">
        <v>1.4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0.15</v>
      </c>
      <c r="EM7" s="24">
        <v>0.15</v>
      </c>
      <c r="EN7" s="24">
        <v>0.12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DATEVALUE($B7+12-B11&amp;"/1/"&amp;B12)</f>
        <v>47484</v>
      </c>
      <c r="C10" s="28">
        <f>DATEVALUE($B7+12-C11&amp;"/1/"&amp;C12)</f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2024-01-26T08:32:35Z</cp:lastPrinted>
  <dcterms:created xsi:type="dcterms:W3CDTF">2023-12-12T00:42:21Z</dcterms:created>
  <dcterms:modified xsi:type="dcterms:W3CDTF">2024-01-26T08:45:26Z</dcterms:modified>
  <cp:category/>
</cp:coreProperties>
</file>