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0.9\上下水道課１\000 総務係\02_県からの照会等\01_県市町村課_理財Ｇ\08_公営企業に係る経営比較分析表の分析等について\R3年度\10平川市_経営比較分析表（修正）\"/>
    </mc:Choice>
  </mc:AlternateContent>
  <workbookProtection workbookAlgorithmName="SHA-512" workbookHashValue="3G8cWRWNzEBUMVtv93Ke/hN/FjzEVO36RbgJTrczwteb2j3D60dKl0fKBTK1Y1oqIEFS8Xix+ETjzcCrV329Yw==" workbookSaltValue="SHQC+2yjuSav+ZlG2lR3N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<sst xmlns="http://schemas.openxmlformats.org/spreadsheetml/2006/main" count="236" uniqueCount="116">
  <si>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</si>
  <si>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</si>
  <si>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</si>
  <si>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</si>
  <si>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</si>
  <si>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</si>
  <si>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</si>
  <si>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</si>
  <si>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</si>
  <si>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</si>
  <si>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</si>
  <si>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</si>
  <si>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</si>
  <si>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</si>
  <si>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</si>
  <si>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</si>
  <si>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</si>
  <si>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</si>
  <si>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</si>
  <si>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</si>
  <si>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</si>
  <si>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</si>
  <si>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</si>
  <si>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</si>
  <si>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</si>
  <si>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</si>
  <si>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</si>
  <si>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</si>
  <si>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</si>
  <si>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</si>
  <si>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</si>
  <si>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</si>
  <si>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</si>
  <si>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</si>
  <si>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</si>
  <si>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</si>
  <si>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</si>
  <si>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</si>
  <si>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</si>
  <si>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</si>
  <si>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</si>
  <si>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</si>
  <si>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</si>
  <si>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</si>
  <si>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</si>
  <si>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</si>
  <si>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</si>
  <si>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</si>
  <si>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</si>
  <si>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</si>
  <si>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</si>
  <si>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</si>
  <si>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</si>
  <si>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</si>
  <si>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</si>
  <si>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</si>
  <si>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</si>
  <si>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</si>
  <si>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</si>
  <si>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</si>
  <si>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</si>
  <si>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</si>
  <si>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</si>
  <si>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</si>
  <si>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</si>
  <si>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</si>
  <si>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</si>
  <si>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</si>
  <si>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</si>
  <si>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</si>
  <si>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</si>
  <si>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</si>
  <si>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</si>
  <si>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</si>
  <si>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</si>
  <si>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</si>
  <si>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</si>
  <si>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</si>
  <si>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</si>
  <si>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</si>
  <si>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</si>
  <si>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</si>
  <si>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</si>
  <si>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</si>
  <si>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</si>
  <si>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</si>
  <si>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</si>
  <si>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</si>
  <si>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</si>
  <si>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</si>
  <si>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</si>
  <si>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</si>
  <si>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</si>
  <si>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</si>
  <si>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</si>
  <si>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</si>
  <si>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</si>
  <si>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</si>
  <si>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</si>
  <si>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</si>
  <si>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</si>
  <si>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</si>
  <si>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</si>
  <si>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</si>
  <si>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</si>
  <si>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</si>
  <si>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</si>
  <si>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</si>
  <si>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</si>
  <si>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</si>
  <si>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</si>
  <si>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</si>
  <si>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</si>
  <si>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は、類似団体よりも高い値であり、年々増加傾向にあるのは、汚水ます設置分による有形固定資産減価償却が増加の原因である。ただ、管渠老朽化率は低く、老朽化等による管渠の破損等も発生していない。
　計画的な点検による早期修繕を実施することで、重大な故障等を未然に防ぐ必要がある。
</t>
    <phoneticPr fontId="4"/>
  </si>
  <si>
    <t>　人口減少による使用料の減収は、今後も避けられないため、厳しい経営状況が続くと考えられる。特に令和2年度は、前年度以前に比べ経常収支比率や経費回収率が減少するなど経営改善がより必要であることが顕著になった。
  よって、料金の適正化、水洗化率向上へ向けた取組み、料金収入の確保など経営改善を実施する。
　また、計画的な点検により早期修繕を行うことで長寿命化を図り、突発的な経費が発生しないよう維持修繕、改築更新に努める。</t>
    <rPh sb="45" eb="46">
      <t>トク</t>
    </rPh>
    <rPh sb="47" eb="49">
      <t>レイワ</t>
    </rPh>
    <rPh sb="50" eb="52">
      <t>ネンド</t>
    </rPh>
    <rPh sb="54" eb="57">
      <t>ゼンネンド</t>
    </rPh>
    <rPh sb="57" eb="59">
      <t>イゼン</t>
    </rPh>
    <rPh sb="60" eb="61">
      <t>クラ</t>
    </rPh>
    <rPh sb="62" eb="64">
      <t>ケイジョウ</t>
    </rPh>
    <rPh sb="64" eb="66">
      <t>シュウシ</t>
    </rPh>
    <rPh sb="66" eb="68">
      <t>ヒリツ</t>
    </rPh>
    <rPh sb="69" eb="71">
      <t>ケイヒ</t>
    </rPh>
    <rPh sb="71" eb="73">
      <t>カイシュウ</t>
    </rPh>
    <rPh sb="73" eb="74">
      <t>リツ</t>
    </rPh>
    <rPh sb="75" eb="77">
      <t>ゲンショウ</t>
    </rPh>
    <rPh sb="81" eb="83">
      <t>ケイエイ</t>
    </rPh>
    <rPh sb="83" eb="85">
      <t>カイゼン</t>
    </rPh>
    <rPh sb="88" eb="90">
      <t>ヒツヨウ</t>
    </rPh>
    <rPh sb="96" eb="98">
      <t>ケンチョ</t>
    </rPh>
    <phoneticPr fontId="4"/>
  </si>
  <si>
    <t xml:space="preserve">　経常収支比率は、直近5年間において初めて100％を下回ったが、H30で累積欠損金比率は0となり増加していない。
  企業債残高対事業規模比率については、企業債残高はR1より一般会計において負担することと定めているため皆減した。
　また、経費回収率は近年より大きく減少し、依然として一般会計からの繰入金で賄われている状況にある。汚水処理原価については、供用30年を経過したため補助金が減少し、資本費（減価償却費）が増加したことにより汚水処理費が高騰した。より一層の適正な使用料収入の確保や汚水処理費削減策が必要である。
　水洗化率は前年度比ほぼ横ばいとなったが、類似団体と大幅に差がついた。水洗化率向上へ向けた取り組みが必要である。
</t>
    <rPh sb="9" eb="11">
      <t>チョッキン</t>
    </rPh>
    <rPh sb="12" eb="14">
      <t>ネンカン</t>
    </rPh>
    <rPh sb="18" eb="19">
      <t>ハジ</t>
    </rPh>
    <rPh sb="26" eb="28">
      <t>シタマワ</t>
    </rPh>
    <rPh sb="59" eb="61">
      <t>キギョウ</t>
    </rPh>
    <rPh sb="61" eb="62">
      <t>サイ</t>
    </rPh>
    <rPh sb="62" eb="63">
      <t>ザン</t>
    </rPh>
    <rPh sb="63" eb="64">
      <t>タカ</t>
    </rPh>
    <rPh sb="64" eb="65">
      <t>タイ</t>
    </rPh>
    <rPh sb="65" eb="67">
      <t>ジギョウ</t>
    </rPh>
    <rPh sb="67" eb="69">
      <t>キボ</t>
    </rPh>
    <rPh sb="69" eb="71">
      <t>ヒリツ</t>
    </rPh>
    <rPh sb="77" eb="79">
      <t>キギョウ</t>
    </rPh>
    <rPh sb="79" eb="80">
      <t>サイ</t>
    </rPh>
    <rPh sb="80" eb="82">
      <t>ザンダカ</t>
    </rPh>
    <rPh sb="87" eb="89">
      <t>イッパン</t>
    </rPh>
    <rPh sb="89" eb="91">
      <t>カイケイ</t>
    </rPh>
    <rPh sb="95" eb="97">
      <t>フタン</t>
    </rPh>
    <rPh sb="102" eb="103">
      <t>サダ</t>
    </rPh>
    <rPh sb="109" eb="110">
      <t>ミナ</t>
    </rPh>
    <rPh sb="110" eb="111">
      <t>ゲン</t>
    </rPh>
    <rPh sb="125" eb="127">
      <t>キンネン</t>
    </rPh>
    <rPh sb="129" eb="130">
      <t>オオ</t>
    </rPh>
    <rPh sb="132" eb="134">
      <t>ゲンショウ</t>
    </rPh>
    <rPh sb="136" eb="138">
      <t>イゼン</t>
    </rPh>
    <rPh sb="141" eb="143">
      <t>イッパン</t>
    </rPh>
    <rPh sb="143" eb="145">
      <t>カイケイ</t>
    </rPh>
    <rPh sb="148" eb="150">
      <t>クリイレ</t>
    </rPh>
    <rPh sb="150" eb="151">
      <t>キン</t>
    </rPh>
    <rPh sb="152" eb="153">
      <t>マカナ</t>
    </rPh>
    <rPh sb="158" eb="160">
      <t>ジョウキョウ</t>
    </rPh>
    <rPh sb="164" eb="166">
      <t>オスイ</t>
    </rPh>
    <rPh sb="166" eb="168">
      <t>ショリ</t>
    </rPh>
    <rPh sb="168" eb="170">
      <t>ゲンカ</t>
    </rPh>
    <rPh sb="176" eb="178">
      <t>キョウヨウ</t>
    </rPh>
    <rPh sb="180" eb="181">
      <t>ネン</t>
    </rPh>
    <rPh sb="182" eb="184">
      <t>ケイカ</t>
    </rPh>
    <rPh sb="188" eb="191">
      <t>ホジョキン</t>
    </rPh>
    <rPh sb="192" eb="194">
      <t>ゲンショウ</t>
    </rPh>
    <rPh sb="196" eb="198">
      <t>シホン</t>
    </rPh>
    <rPh sb="198" eb="199">
      <t>ヒ</t>
    </rPh>
    <rPh sb="200" eb="202">
      <t>ゲンカ</t>
    </rPh>
    <rPh sb="202" eb="204">
      <t>ショウキャク</t>
    </rPh>
    <rPh sb="204" eb="205">
      <t>ヒ</t>
    </rPh>
    <rPh sb="207" eb="209">
      <t>ゾウカ</t>
    </rPh>
    <rPh sb="216" eb="218">
      <t>オスイ</t>
    </rPh>
    <rPh sb="218" eb="220">
      <t>ショリ</t>
    </rPh>
    <rPh sb="220" eb="221">
      <t>ヒ</t>
    </rPh>
    <rPh sb="222" eb="224">
      <t>コウトウ</t>
    </rPh>
    <rPh sb="229" eb="231">
      <t>イッソウ</t>
    </rPh>
    <rPh sb="244" eb="246">
      <t>オスイ</t>
    </rPh>
    <rPh sb="246" eb="248">
      <t>ショリ</t>
    </rPh>
    <rPh sb="248" eb="249">
      <t>ヒ</t>
    </rPh>
    <rPh sb="261" eb="264">
      <t>スイセンカ</t>
    </rPh>
    <rPh sb="264" eb="265">
      <t>リツ</t>
    </rPh>
    <rPh sb="266" eb="270">
      <t>ゼンネンドヒ</t>
    </rPh>
    <rPh sb="272" eb="273">
      <t>ヨコ</t>
    </rPh>
    <rPh sb="281" eb="283">
      <t>ルイジ</t>
    </rPh>
    <rPh sb="283" eb="285">
      <t>ダンタイ</t>
    </rPh>
    <rPh sb="286" eb="288">
      <t>オオハバ</t>
    </rPh>
    <rPh sb="289" eb="290">
      <t>サ</t>
    </rPh>
    <rPh sb="295" eb="298">
      <t>スイセンカ</t>
    </rPh>
    <rPh sb="298" eb="299">
      <t>リツ</t>
    </rPh>
    <rPh sb="299" eb="301">
      <t>コウジョウ</t>
    </rPh>
    <rPh sb="302" eb="303">
      <t>ム</t>
    </rPh>
    <rPh sb="305" eb="306">
      <t>ト</t>
    </rPh>
    <rPh sb="307" eb="308">
      <t>ク</t>
    </rPh>
    <rPh sb="310" eb="3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</si>
</sst>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3.18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C8B-4682-A15C-FCE9F834F9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0.15</c:v>
                </c:pt>
              </c:numCache>
            </c:numRef>
          </c:val>
          <c:smooth val="0"/>
          <c:extLst>
            <c:ext xmlns:c16="http://schemas.microsoft.com/office/drawing/2014/chart" uri="{C3380CC4-5D6E-409C-BE32-E72D297353CC}">
              <c16:uniqueId val="{00000001-CC8B-4682-A15C-FCE9F834F9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C2-4E94-9E24-CFCDEACFD5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56.72</c:v>
                </c:pt>
              </c:numCache>
            </c:numRef>
          </c:val>
          <c:smooth val="0"/>
          <c:extLst>
            <c:ext xmlns:c16="http://schemas.microsoft.com/office/drawing/2014/chart" uri="{C3380CC4-5D6E-409C-BE32-E72D297353CC}">
              <c16:uniqueId val="{00000001-97C2-4E94-9E24-CFCDEACFD5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81.73</c:v>
                </c:pt>
                <c:pt idx="1">
                  <c:v>82.8</c:v>
                </c:pt>
                <c:pt idx="2">
                  <c:v>83.03</c:v>
                </c:pt>
                <c:pt idx="3">
                  <c:v>83.71</c:v>
                </c:pt>
                <c:pt idx="4">
                  <c:v>83.64</c:v>
                </c:pt>
              </c:numCache>
            </c:numRef>
          </c:val>
          <c:extLst>
            <c:ext xmlns:c16="http://schemas.microsoft.com/office/drawing/2014/chart" uri="{C3380CC4-5D6E-409C-BE32-E72D297353CC}">
              <c16:uniqueId val="{00000000-84A4-4E90-BD84-9D8D45E297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90.72</c:v>
                </c:pt>
              </c:numCache>
            </c:numRef>
          </c:val>
          <c:smooth val="0"/>
          <c:extLst>
            <c:ext xmlns:c16="http://schemas.microsoft.com/office/drawing/2014/chart" uri="{C3380CC4-5D6E-409C-BE32-E72D297353CC}">
              <c16:uniqueId val="{00000001-84A4-4E90-BD84-9D8D45E297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102.23</c:v>
                </c:pt>
                <c:pt idx="1">
                  <c:v>102.12</c:v>
                </c:pt>
                <c:pt idx="2">
                  <c:v>123.34</c:v>
                </c:pt>
                <c:pt idx="3">
                  <c:v>117.2</c:v>
                </c:pt>
                <c:pt idx="4">
                  <c:v>83.86</c:v>
                </c:pt>
              </c:numCache>
            </c:numRef>
          </c:val>
          <c:extLst>
            <c:ext xmlns:c16="http://schemas.microsoft.com/office/drawing/2014/chart" uri="{C3380CC4-5D6E-409C-BE32-E72D297353CC}">
              <c16:uniqueId val="{00000000-C080-4004-85CB-C998308EEC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104.14</c:v>
                </c:pt>
                <c:pt idx="3">
                  <c:v>106.57</c:v>
                </c:pt>
                <c:pt idx="4">
                  <c:v>106.5</c:v>
                </c:pt>
              </c:numCache>
            </c:numRef>
          </c:val>
          <c:smooth val="0"/>
          <c:extLst>
            <c:ext xmlns:c16="http://schemas.microsoft.com/office/drawing/2014/chart" uri="{C3380CC4-5D6E-409C-BE32-E72D297353CC}">
              <c16:uniqueId val="{00000001-C080-4004-85CB-C998308EEC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21.96</c:v>
                </c:pt>
                <c:pt idx="1">
                  <c:v>24.35</c:v>
                </c:pt>
                <c:pt idx="2">
                  <c:v>26.71</c:v>
                </c:pt>
                <c:pt idx="3">
                  <c:v>29.05</c:v>
                </c:pt>
                <c:pt idx="4">
                  <c:v>31.57</c:v>
                </c:pt>
              </c:numCache>
            </c:numRef>
          </c:val>
          <c:extLst>
            <c:ext xmlns:c16="http://schemas.microsoft.com/office/drawing/2014/chart" uri="{C3380CC4-5D6E-409C-BE32-E72D297353CC}">
              <c16:uniqueId val="{00000000-D100-44A8-B388-493A1EA39A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15.95</c:v>
                </c:pt>
                <c:pt idx="3">
                  <c:v>15.85</c:v>
                </c:pt>
                <c:pt idx="4">
                  <c:v>20.78</c:v>
                </c:pt>
              </c:numCache>
            </c:numRef>
          </c:val>
          <c:smooth val="0"/>
          <c:extLst>
            <c:ext xmlns:c16="http://schemas.microsoft.com/office/drawing/2014/chart" uri="{C3380CC4-5D6E-409C-BE32-E72D297353CC}">
              <c16:uniqueId val="{00000001-D100-44A8-B388-493A1EA39A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E3-4706-A8EB-96912C76D8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1.34</c:v>
                </c:pt>
              </c:numCache>
            </c:numRef>
          </c:val>
          <c:smooth val="0"/>
          <c:extLst>
            <c:ext xmlns:c16="http://schemas.microsoft.com/office/drawing/2014/chart" uri="{C3380CC4-5D6E-409C-BE32-E72D297353CC}">
              <c16:uniqueId val="{00000001-E8E3-4706-A8EB-96912C76D8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13.53</c:v>
                </c:pt>
                <c:pt idx="1">
                  <c:v>9.51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1F-4A41-8EAF-49955D1BD1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73.180000000000007</c:v>
                </c:pt>
                <c:pt idx="3">
                  <c:v>53.44</c:v>
                </c:pt>
                <c:pt idx="4">
                  <c:v>18.36</c:v>
                </c:pt>
              </c:numCache>
            </c:numRef>
          </c:val>
          <c:smooth val="0"/>
          <c:extLst>
            <c:ext xmlns:c16="http://schemas.microsoft.com/office/drawing/2014/chart" uri="{C3380CC4-5D6E-409C-BE32-E72D297353CC}">
              <c16:uniqueId val="{00000001-0B1F-4A41-8EAF-49955D1BD1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28.3</c:v>
                </c:pt>
                <c:pt idx="1">
                  <c:v>35.75</c:v>
                </c:pt>
                <c:pt idx="2">
                  <c:v>40.28</c:v>
                </c:pt>
                <c:pt idx="3">
                  <c:v>32.04</c:v>
                </c:pt>
                <c:pt idx="4">
                  <c:v>24.04</c:v>
                </c:pt>
              </c:numCache>
            </c:numRef>
          </c:val>
          <c:extLst>
            <c:ext xmlns:c16="http://schemas.microsoft.com/office/drawing/2014/chart" uri="{C3380CC4-5D6E-409C-BE32-E72D297353CC}">
              <c16:uniqueId val="{00000000-AB4F-4D1D-B20C-A7FBBC8027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52.32</c:v>
                </c:pt>
                <c:pt idx="3">
                  <c:v>47.03</c:v>
                </c:pt>
                <c:pt idx="4">
                  <c:v>55.6</c:v>
                </c:pt>
              </c:numCache>
            </c:numRef>
          </c:val>
          <c:smooth val="0"/>
          <c:extLst>
            <c:ext xmlns:c16="http://schemas.microsoft.com/office/drawing/2014/chart" uri="{C3380CC4-5D6E-409C-BE32-E72D297353CC}">
              <c16:uniqueId val="{00000001-AB4F-4D1D-B20C-A7FBBC8027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1269.3499999999999</c:v>
                </c:pt>
                <c:pt idx="1">
                  <c:v>1135.3499999999999</c:v>
                </c:pt>
                <c:pt idx="2">
                  <c:v>1005.49</c:v>
                </c:pt>
                <c:pt idx="3" formatCode="#,##0.00;&quot;△&quot;#,##0.00">
                  <c:v>0</c:v>
                </c:pt>
                <c:pt idx="4" formatCode="#,##0.00;&quot;△&quot;#,##0.00">
                  <c:v>0</c:v>
                </c:pt>
              </c:numCache>
            </c:numRef>
          </c:val>
          <c:extLst>
            <c:ext xmlns:c16="http://schemas.microsoft.com/office/drawing/2014/chart" uri="{C3380CC4-5D6E-409C-BE32-E72D297353CC}">
              <c16:uniqueId val="{00000000-619E-44FF-B4B4-CD63F73AA2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789.08</c:v>
                </c:pt>
              </c:numCache>
            </c:numRef>
          </c:val>
          <c:smooth val="0"/>
          <c:extLst>
            <c:ext xmlns:c16="http://schemas.microsoft.com/office/drawing/2014/chart" uri="{C3380CC4-5D6E-409C-BE32-E72D297353CC}">
              <c16:uniqueId val="{00000001-619E-44FF-B4B4-CD63F73AA2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89.77</c:v>
                </c:pt>
                <c:pt idx="1">
                  <c:v>91.85</c:v>
                </c:pt>
                <c:pt idx="2">
                  <c:v>91.93</c:v>
                </c:pt>
                <c:pt idx="3">
                  <c:v>97.13</c:v>
                </c:pt>
                <c:pt idx="4">
                  <c:v>70.959999999999994</c:v>
                </c:pt>
              </c:numCache>
            </c:numRef>
          </c:val>
          <c:extLst>
            <c:ext xmlns:c16="http://schemas.microsoft.com/office/drawing/2014/chart" uri="{C3380CC4-5D6E-409C-BE32-E72D297353CC}">
              <c16:uniqueId val="{00000000-0F3E-4514-9D83-E7CD950950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88.25</c:v>
                </c:pt>
              </c:numCache>
            </c:numRef>
          </c:val>
          <c:smooth val="0"/>
          <c:extLst>
            <c:ext xmlns:c16="http://schemas.microsoft.com/office/drawing/2014/chart" uri="{C3380CC4-5D6E-409C-BE32-E72D297353CC}">
              <c16:uniqueId val="{00000001-0F3E-4514-9D83-E7CD950950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181.4</c:v>
                </c:pt>
                <c:pt idx="1">
                  <c:v>177.42</c:v>
                </c:pt>
                <c:pt idx="2">
                  <c:v>176.5</c:v>
                </c:pt>
                <c:pt idx="3">
                  <c:v>166.88</c:v>
                </c:pt>
                <c:pt idx="4">
                  <c:v>226.83</c:v>
                </c:pt>
              </c:numCache>
            </c:numRef>
          </c:val>
          <c:extLst>
            <c:ext xmlns:c16="http://schemas.microsoft.com/office/drawing/2014/chart" uri="{C3380CC4-5D6E-409C-BE32-E72D297353CC}">
              <c16:uniqueId val="{00000000-A6E8-47D3-ADF4-A1D974834E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176.37</c:v>
                </c:pt>
              </c:numCache>
            </c:numRef>
          </c:val>
          <c:smooth val="0"/>
          <c:extLst>
            <c:ext xmlns:c16="http://schemas.microsoft.com/office/drawing/2014/chart" uri="{C3380CC4-5D6E-409C-BE32-E72D297353CC}">
              <c16:uniqueId val="{00000001-A6E8-47D3-ADF4-A1D974834E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平川市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30708</v>
      </c>
      <c r="AM8" s="69"/>
      <c r="AN8" s="69"/>
      <c r="AO8" s="69"/>
      <c r="AP8" s="69"/>
      <c r="AQ8" s="69"/>
      <c r="AR8" s="69"/>
      <c r="AS8" s="69"/>
      <c r="AT8" s="68">
        <f>データ!T6</f>
        <v>346.01</v>
      </c>
      <c r="AU8" s="68"/>
      <c r="AV8" s="68"/>
      <c r="AW8" s="68"/>
      <c r="AX8" s="68"/>
      <c r="AY8" s="68"/>
      <c r="AZ8" s="68"/>
      <c r="BA8" s="68"/>
      <c r="BB8" s="68">
        <f>データ!U6</f>
        <v>88.75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70.44</v>
      </c>
      <c r="J10" s="68"/>
      <c r="K10" s="68"/>
      <c r="L10" s="68"/>
      <c r="M10" s="68"/>
      <c r="N10" s="68"/>
      <c r="O10" s="68"/>
      <c r="P10" s="68">
        <f>データ!P6</f>
        <v>72.790000000000006</v>
      </c>
      <c r="Q10" s="68"/>
      <c r="R10" s="68"/>
      <c r="S10" s="68"/>
      <c r="T10" s="68"/>
      <c r="U10" s="68"/>
      <c r="V10" s="68"/>
      <c r="W10" s="68">
        <f>データ!Q6</f>
        <v>81.400000000000006</v>
      </c>
      <c r="X10" s="68"/>
      <c r="Y10" s="68"/>
      <c r="Z10" s="68"/>
      <c r="AA10" s="68"/>
      <c r="AB10" s="68"/>
      <c r="AC10" s="68"/>
      <c r="AD10" s="69">
        <f>データ!R6</f>
        <v>3124</v>
      </c>
      <c r="AE10" s="69"/>
      <c r="AF10" s="69"/>
      <c r="AG10" s="69"/>
      <c r="AH10" s="69"/>
      <c r="AI10" s="69"/>
      <c r="AJ10" s="69"/>
      <c r="AK10" s="2"/>
      <c r="AL10" s="69">
        <f>データ!V6</f>
        <v>22286</v>
      </c>
      <c r="AM10" s="69"/>
      <c r="AN10" s="69"/>
      <c r="AO10" s="69"/>
      <c r="AP10" s="69"/>
      <c r="AQ10" s="69"/>
      <c r="AR10" s="69"/>
      <c r="AS10" s="69"/>
      <c r="AT10" s="68">
        <f>データ!W6</f>
        <v>8.14</v>
      </c>
      <c r="AU10" s="68"/>
      <c r="AV10" s="68"/>
      <c r="AW10" s="68"/>
      <c r="AX10" s="68"/>
      <c r="AY10" s="68"/>
      <c r="AZ10" s="68"/>
      <c r="BA10" s="68"/>
      <c r="BB10" s="68">
        <f>データ!X6</f>
        <v>2737.84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26O+r88OzX9vkq2WJVzn2Izu7G6nbP574DxZX5EMOu0Fq7CU8/JklIzzYrykd6oMtDRs2YIIquUNRbm18cv4pw==" saltValue="h+Lriw4EkWWXtz9Vo5bN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22101</v>
      </c>
      <c r="D6" s="33">
        <f t="shared" si="3"/>
        <v>46</v>
      </c>
      <c r="E6" s="33">
        <f t="shared" si="3"/>
        <v>17</v>
      </c>
      <c r="F6" s="33">
        <f t="shared" si="3"/>
        <v>1</v>
      </c>
      <c r="G6" s="33">
        <f t="shared" si="3"/>
        <v>0</v>
      </c>
      <c r="H6" s="33" t="str">
        <f t="shared" si="3"/>
        <v>青森県　平川市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70.44</v>
      </c>
      <c r="P6" s="34">
        <f t="shared" si="3"/>
        <v>72.790000000000006</v>
      </c>
      <c r="Q6" s="34">
        <f t="shared" si="3"/>
        <v>81.400000000000006</v>
      </c>
      <c r="R6" s="34">
        <f t="shared" si="3"/>
        <v>3124</v>
      </c>
      <c r="S6" s="34">
        <f t="shared" si="3"/>
        <v>30708</v>
      </c>
      <c r="T6" s="34">
        <f t="shared" si="3"/>
        <v>346.01</v>
      </c>
      <c r="U6" s="34">
        <f t="shared" si="3"/>
        <v>88.75</v>
      </c>
      <c r="V6" s="34">
        <f t="shared" si="3"/>
        <v>22286</v>
      </c>
      <c r="W6" s="34">
        <f t="shared" si="3"/>
        <v>8.14</v>
      </c>
      <c r="X6" s="34">
        <f t="shared" si="3"/>
        <v>2737.84</v>
      </c>
      <c r="Y6" s="35">
        <f>IF(Y7="",NA(),Y7)</f>
        <v>102.23</v>
      </c>
      <c r="Z6" s="35">
        <f t="shared" ref="Z6:AH6" si="4">IF(Z7="",NA(),Z7)</f>
        <v>102.12</v>
      </c>
      <c r="AA6" s="35">
        <f t="shared" si="4"/>
        <v>123.34</v>
      </c>
      <c r="AB6" s="35">
        <f t="shared" si="4"/>
        <v>117.2</v>
      </c>
      <c r="AC6" s="35">
        <f t="shared" si="4"/>
        <v>83.86</v>
      </c>
      <c r="AD6" s="35">
        <f t="shared" si="4"/>
        <v>106.85</v>
      </c>
      <c r="AE6" s="35">
        <f t="shared" si="4"/>
        <v>108.11</v>
      </c>
      <c r="AF6" s="35">
        <f t="shared" si="4"/>
        <v>104.14</v>
      </c>
      <c r="AG6" s="35">
        <f t="shared" si="4"/>
        <v>106.57</v>
      </c>
      <c r="AH6" s="35">
        <f t="shared" si="4"/>
        <v>106.5</v>
      </c>
      <c r="AI6" s="34" t="str">
        <f>IF(AI7="","",IF(AI7="-","【-】","【"&amp;SUBSTITUTE(TEXT(AI7,"#,##0.00"),"-","△")&amp;"】"))</f>
        <v>【106.67】</v>
      </c>
      <c r="AJ6" s="35">
        <f>IF(AJ7="",NA(),AJ7)</f>
        <v>13.53</v>
      </c>
      <c r="AK6" s="35">
        <f t="shared" ref="AK6:AS6" si="5">IF(AK7="",NA(),AK7)</f>
        <v>9.51</v>
      </c>
      <c r="AL6" s="34">
        <f t="shared" si="5"/>
        <v>0</v>
      </c>
      <c r="AM6" s="34">
        <f t="shared" si="5"/>
        <v>0</v>
      </c>
      <c r="AN6" s="34">
        <f t="shared" si="5"/>
        <v>0</v>
      </c>
      <c r="AO6" s="35">
        <f t="shared" si="5"/>
        <v>92.92</v>
      </c>
      <c r="AP6" s="35">
        <f t="shared" si="5"/>
        <v>86.54</v>
      </c>
      <c r="AQ6" s="35">
        <f t="shared" si="5"/>
        <v>73.180000000000007</v>
      </c>
      <c r="AR6" s="35">
        <f t="shared" si="5"/>
        <v>53.44</v>
      </c>
      <c r="AS6" s="35">
        <f t="shared" si="5"/>
        <v>18.36</v>
      </c>
      <c r="AT6" s="34" t="str">
        <f>IF(AT7="","",IF(AT7="-","【-】","【"&amp;SUBSTITUTE(TEXT(AT7,"#,##0.00"),"-","△")&amp;"】"))</f>
        <v>【3.64】</v>
      </c>
      <c r="AU6" s="35">
        <f>IF(AU7="",NA(),AU7)</f>
        <v>28.3</v>
      </c>
      <c r="AV6" s="35">
        <f t="shared" ref="AV6:BD6" si="6">IF(AV7="",NA(),AV7)</f>
        <v>35.75</v>
      </c>
      <c r="AW6" s="35">
        <f t="shared" si="6"/>
        <v>40.28</v>
      </c>
      <c r="AX6" s="35">
        <f t="shared" si="6"/>
        <v>32.04</v>
      </c>
      <c r="AY6" s="35">
        <f t="shared" si="6"/>
        <v>24.04</v>
      </c>
      <c r="AZ6" s="35">
        <f t="shared" si="6"/>
        <v>50.66</v>
      </c>
      <c r="BA6" s="35">
        <f t="shared" si="6"/>
        <v>62.25</v>
      </c>
      <c r="BB6" s="35">
        <f t="shared" si="6"/>
        <v>52.32</v>
      </c>
      <c r="BC6" s="35">
        <f t="shared" si="6"/>
        <v>47.03</v>
      </c>
      <c r="BD6" s="35">
        <f t="shared" si="6"/>
        <v>55.6</v>
      </c>
      <c r="BE6" s="34" t="str">
        <f>IF(BE7="","",IF(BE7="-","【-】","【"&amp;SUBSTITUTE(TEXT(BE7,"#,##0.00"),"-","△")&amp;"】"))</f>
        <v>【67.52】</v>
      </c>
      <c r="BF6" s="35">
        <f>IF(BF7="",NA(),BF7)</f>
        <v>1269.3499999999999</v>
      </c>
      <c r="BG6" s="35">
        <f t="shared" ref="BG6:BO6" si="7">IF(BG7="",NA(),BG7)</f>
        <v>1135.3499999999999</v>
      </c>
      <c r="BH6" s="35">
        <f t="shared" si="7"/>
        <v>1005.49</v>
      </c>
      <c r="BI6" s="34">
        <f t="shared" si="7"/>
        <v>0</v>
      </c>
      <c r="BJ6" s="34">
        <f t="shared" si="7"/>
        <v>0</v>
      </c>
      <c r="BK6" s="35">
        <f t="shared" si="7"/>
        <v>1111.31</v>
      </c>
      <c r="BL6" s="35">
        <f t="shared" si="7"/>
        <v>966.33</v>
      </c>
      <c r="BM6" s="35">
        <f t="shared" si="7"/>
        <v>958.81</v>
      </c>
      <c r="BN6" s="35">
        <f t="shared" si="7"/>
        <v>1001.3</v>
      </c>
      <c r="BO6" s="35">
        <f t="shared" si="7"/>
        <v>789.08</v>
      </c>
      <c r="BP6" s="34" t="str">
        <f>IF(BP7="","",IF(BP7="-","【-】","【"&amp;SUBSTITUTE(TEXT(BP7,"#,##0.00"),"-","△")&amp;"】"))</f>
        <v>【705.21】</v>
      </c>
      <c r="BQ6" s="35">
        <f>IF(BQ7="",NA(),BQ7)</f>
        <v>89.77</v>
      </c>
      <c r="BR6" s="35">
        <f t="shared" ref="BR6:BZ6" si="8">IF(BR7="",NA(),BR7)</f>
        <v>91.85</v>
      </c>
      <c r="BS6" s="35">
        <f t="shared" si="8"/>
        <v>91.93</v>
      </c>
      <c r="BT6" s="35">
        <f t="shared" si="8"/>
        <v>97.13</v>
      </c>
      <c r="BU6" s="35">
        <f t="shared" si="8"/>
        <v>70.959999999999994</v>
      </c>
      <c r="BV6" s="35">
        <f t="shared" si="8"/>
        <v>75.540000000000006</v>
      </c>
      <c r="BW6" s="35">
        <f t="shared" si="8"/>
        <v>81.739999999999995</v>
      </c>
      <c r="BX6" s="35">
        <f t="shared" si="8"/>
        <v>82.88</v>
      </c>
      <c r="BY6" s="35">
        <f t="shared" si="8"/>
        <v>81.88</v>
      </c>
      <c r="BZ6" s="35">
        <f t="shared" si="8"/>
        <v>88.25</v>
      </c>
      <c r="CA6" s="34" t="str">
        <f>IF(CA7="","",IF(CA7="-","【-】","【"&amp;SUBSTITUTE(TEXT(CA7,"#,##0.00"),"-","△")&amp;"】"))</f>
        <v>【98.96】</v>
      </c>
      <c r="CB6" s="35">
        <f>IF(CB7="",NA(),CB7)</f>
        <v>181.4</v>
      </c>
      <c r="CC6" s="35">
        <f t="shared" ref="CC6:CK6" si="9">IF(CC7="",NA(),CC7)</f>
        <v>177.42</v>
      </c>
      <c r="CD6" s="35">
        <f t="shared" si="9"/>
        <v>176.5</v>
      </c>
      <c r="CE6" s="35">
        <f t="shared" si="9"/>
        <v>166.88</v>
      </c>
      <c r="CF6" s="35">
        <f t="shared" si="9"/>
        <v>226.83</v>
      </c>
      <c r="CG6" s="35">
        <f t="shared" si="9"/>
        <v>207.96</v>
      </c>
      <c r="CH6" s="35">
        <f t="shared" si="9"/>
        <v>194.31</v>
      </c>
      <c r="CI6" s="35">
        <f t="shared" si="9"/>
        <v>190.99</v>
      </c>
      <c r="CJ6" s="35">
        <f t="shared" si="9"/>
        <v>187.55</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56.72</v>
      </c>
      <c r="CW6" s="34" t="str">
        <f>IF(CW7="","",IF(CW7="-","【-】","【"&amp;SUBSTITUTE(TEXT(CW7,"#,##0.00"),"-","△")&amp;"】"))</f>
        <v>【59.57】</v>
      </c>
      <c r="CX6" s="35">
        <f>IF(CX7="",NA(),CX7)</f>
        <v>81.73</v>
      </c>
      <c r="CY6" s="35">
        <f t="shared" ref="CY6:DG6" si="11">IF(CY7="",NA(),CY7)</f>
        <v>82.8</v>
      </c>
      <c r="CZ6" s="35">
        <f t="shared" si="11"/>
        <v>83.03</v>
      </c>
      <c r="DA6" s="35">
        <f t="shared" si="11"/>
        <v>83.71</v>
      </c>
      <c r="DB6" s="35">
        <f t="shared" si="11"/>
        <v>83.64</v>
      </c>
      <c r="DC6" s="35">
        <f t="shared" si="11"/>
        <v>83.91</v>
      </c>
      <c r="DD6" s="35">
        <f t="shared" si="11"/>
        <v>83.51</v>
      </c>
      <c r="DE6" s="35">
        <f t="shared" si="11"/>
        <v>83.02</v>
      </c>
      <c r="DF6" s="35">
        <f t="shared" si="11"/>
        <v>82.55</v>
      </c>
      <c r="DG6" s="35">
        <f t="shared" si="11"/>
        <v>90.72</v>
      </c>
      <c r="DH6" s="34" t="str">
        <f>IF(DH7="","",IF(DH7="-","【-】","【"&amp;SUBSTITUTE(TEXT(DH7,"#,##0.00"),"-","△")&amp;"】"))</f>
        <v>【95.57】</v>
      </c>
      <c r="DI6" s="35">
        <f>IF(DI7="",NA(),DI7)</f>
        <v>21.96</v>
      </c>
      <c r="DJ6" s="35">
        <f t="shared" ref="DJ6:DR6" si="12">IF(DJ7="",NA(),DJ7)</f>
        <v>24.35</v>
      </c>
      <c r="DK6" s="35">
        <f t="shared" si="12"/>
        <v>26.71</v>
      </c>
      <c r="DL6" s="35">
        <f t="shared" si="12"/>
        <v>29.05</v>
      </c>
      <c r="DM6" s="35">
        <f t="shared" si="12"/>
        <v>31.57</v>
      </c>
      <c r="DN6" s="35">
        <f t="shared" si="12"/>
        <v>21.09</v>
      </c>
      <c r="DO6" s="35">
        <f t="shared" si="12"/>
        <v>21.16</v>
      </c>
      <c r="DP6" s="35">
        <f t="shared" si="12"/>
        <v>15.95</v>
      </c>
      <c r="DQ6" s="35">
        <f t="shared" si="12"/>
        <v>15.85</v>
      </c>
      <c r="DR6" s="35">
        <f t="shared" si="12"/>
        <v>20.78</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1.34</v>
      </c>
      <c r="ED6" s="34" t="str">
        <f>IF(ED7="","",IF(ED7="-","【-】","【"&amp;SUBSTITUTE(TEXT(ED7,"#,##0.00"),"-","△")&amp;"】"))</f>
        <v>【5.72】</v>
      </c>
      <c r="EE6" s="34">
        <f>IF(EE7="",NA(),EE7)</f>
        <v>0</v>
      </c>
      <c r="EF6" s="35">
        <f t="shared" ref="EF6:EN6" si="14">IF(EF7="",NA(),EF7)</f>
        <v>3.18</v>
      </c>
      <c r="EG6" s="34">
        <f t="shared" si="14"/>
        <v>0</v>
      </c>
      <c r="EH6" s="34">
        <f t="shared" si="14"/>
        <v>0</v>
      </c>
      <c r="EI6" s="34">
        <f t="shared" si="14"/>
        <v>0</v>
      </c>
      <c r="EJ6" s="35">
        <f t="shared" si="14"/>
        <v>0.15</v>
      </c>
      <c r="EK6" s="35">
        <f t="shared" si="14"/>
        <v>0.16</v>
      </c>
      <c r="EL6" s="35">
        <f t="shared" si="14"/>
        <v>0.13</v>
      </c>
      <c r="EM6" s="35">
        <f t="shared" si="14"/>
        <v>0.15</v>
      </c>
      <c r="EN6" s="35">
        <f t="shared" si="14"/>
        <v>0.15</v>
      </c>
      <c r="EO6" s="34" t="str">
        <f>IF(EO7="","",IF(EO7="-","【-】","【"&amp;SUBSTITUTE(TEXT(EO7,"#,##0.00"),"-","△")&amp;"】"))</f>
        <v>【0.30】</v>
      </c>
    </row>
    <row r="7" spans="1:148" s="36" customFormat="1" x14ac:dyDescent="0.15">
      <c r="A7" s="28"/>
      <c r="B7" s="37">
        <v>2020</v>
      </c>
      <c r="C7" s="37">
        <v>22101</v>
      </c>
      <c r="D7" s="37">
        <v>46</v>
      </c>
      <c r="E7" s="37">
        <v>17</v>
      </c>
      <c r="F7" s="37">
        <v>1</v>
      </c>
      <c r="G7" s="37">
        <v>0</v>
      </c>
      <c r="H7" s="37" t="s">
        <v>96</v>
      </c>
      <c r="I7" s="37" t="s">
        <v>97</v>
      </c>
      <c r="J7" s="37" t="s">
        <v>98</v>
      </c>
      <c r="K7" s="37" t="s">
        <v>99</v>
      </c>
      <c r="L7" s="37" t="s">
        <v>100</v>
      </c>
      <c r="M7" s="37" t="s">
        <v>101</v>
      </c>
      <c r="N7" s="38" t="s">
        <v>102</v>
      </c>
      <c r="O7" s="38">
        <v>70.44</v>
      </c>
      <c r="P7" s="38">
        <v>72.790000000000006</v>
      </c>
      <c r="Q7" s="38">
        <v>81.400000000000006</v>
      </c>
      <c r="R7" s="38">
        <v>3124</v>
      </c>
      <c r="S7" s="38">
        <v>30708</v>
      </c>
      <c r="T7" s="38">
        <v>346.01</v>
      </c>
      <c r="U7" s="38">
        <v>88.75</v>
      </c>
      <c r="V7" s="38">
        <v>22286</v>
      </c>
      <c r="W7" s="38">
        <v>8.14</v>
      </c>
      <c r="X7" s="38">
        <v>2737.84</v>
      </c>
      <c r="Y7" s="38">
        <v>102.23</v>
      </c>
      <c r="Z7" s="38">
        <v>102.12</v>
      </c>
      <c r="AA7" s="38">
        <v>123.34</v>
      </c>
      <c r="AB7" s="38">
        <v>117.2</v>
      </c>
      <c r="AC7" s="38">
        <v>83.86</v>
      </c>
      <c r="AD7" s="38">
        <v>106.85</v>
      </c>
      <c r="AE7" s="38">
        <v>108.11</v>
      </c>
      <c r="AF7" s="38">
        <v>104.14</v>
      </c>
      <c r="AG7" s="38">
        <v>106.57</v>
      </c>
      <c r="AH7" s="38">
        <v>106.5</v>
      </c>
      <c r="AI7" s="38">
        <v>106.67</v>
      </c>
      <c r="AJ7" s="38">
        <v>13.53</v>
      </c>
      <c r="AK7" s="38">
        <v>9.51</v>
      </c>
      <c r="AL7" s="38">
        <v>0</v>
      </c>
      <c r="AM7" s="38">
        <v>0</v>
      </c>
      <c r="AN7" s="38">
        <v>0</v>
      </c>
      <c r="AO7" s="38">
        <v>92.92</v>
      </c>
      <c r="AP7" s="38">
        <v>86.54</v>
      </c>
      <c r="AQ7" s="38">
        <v>73.180000000000007</v>
      </c>
      <c r="AR7" s="38">
        <v>53.44</v>
      </c>
      <c r="AS7" s="38">
        <v>18.36</v>
      </c>
      <c r="AT7" s="38">
        <v>3.64</v>
      </c>
      <c r="AU7" s="38">
        <v>28.3</v>
      </c>
      <c r="AV7" s="38">
        <v>35.75</v>
      </c>
      <c r="AW7" s="38">
        <v>40.28</v>
      </c>
      <c r="AX7" s="38">
        <v>32.04</v>
      </c>
      <c r="AY7" s="38">
        <v>24.04</v>
      </c>
      <c r="AZ7" s="38">
        <v>50.66</v>
      </c>
      <c r="BA7" s="38">
        <v>62.25</v>
      </c>
      <c r="BB7" s="38">
        <v>52.32</v>
      </c>
      <c r="BC7" s="38">
        <v>47.03</v>
      </c>
      <c r="BD7" s="38">
        <v>55.6</v>
      </c>
      <c r="BE7" s="38">
        <v>67.52</v>
      </c>
      <c r="BF7" s="38">
        <v>1269.3499999999999</v>
      </c>
      <c r="BG7" s="38">
        <v>1135.3499999999999</v>
      </c>
      <c r="BH7" s="38">
        <v>1005.49</v>
      </c>
      <c r="BI7" s="38">
        <v>0</v>
      </c>
      <c r="BJ7" s="38">
        <v>0</v>
      </c>
      <c r="BK7" s="38">
        <v>1111.31</v>
      </c>
      <c r="BL7" s="38">
        <v>966.33</v>
      </c>
      <c r="BM7" s="38">
        <v>958.81</v>
      </c>
      <c r="BN7" s="38">
        <v>1001.3</v>
      </c>
      <c r="BO7" s="38">
        <v>789.08</v>
      </c>
      <c r="BP7" s="38">
        <v>705.21</v>
      </c>
      <c r="BQ7" s="38">
        <v>89.77</v>
      </c>
      <c r="BR7" s="38">
        <v>91.85</v>
      </c>
      <c r="BS7" s="38">
        <v>91.93</v>
      </c>
      <c r="BT7" s="38">
        <v>97.13</v>
      </c>
      <c r="BU7" s="38">
        <v>70.959999999999994</v>
      </c>
      <c r="BV7" s="38">
        <v>75.540000000000006</v>
      </c>
      <c r="BW7" s="38">
        <v>81.739999999999995</v>
      </c>
      <c r="BX7" s="38">
        <v>82.88</v>
      </c>
      <c r="BY7" s="38">
        <v>81.88</v>
      </c>
      <c r="BZ7" s="38">
        <v>88.25</v>
      </c>
      <c r="CA7" s="38">
        <v>98.96</v>
      </c>
      <c r="CB7" s="38">
        <v>181.4</v>
      </c>
      <c r="CC7" s="38">
        <v>177.42</v>
      </c>
      <c r="CD7" s="38">
        <v>176.5</v>
      </c>
      <c r="CE7" s="38">
        <v>166.88</v>
      </c>
      <c r="CF7" s="38">
        <v>226.83</v>
      </c>
      <c r="CG7" s="38">
        <v>207.96</v>
      </c>
      <c r="CH7" s="38">
        <v>194.31</v>
      </c>
      <c r="CI7" s="38">
        <v>190.99</v>
      </c>
      <c r="CJ7" s="38">
        <v>187.55</v>
      </c>
      <c r="CK7" s="38">
        <v>176.37</v>
      </c>
      <c r="CL7" s="38">
        <v>134.52000000000001</v>
      </c>
      <c r="CM7" s="38" t="s">
        <v>102</v>
      </c>
      <c r="CN7" s="38" t="s">
        <v>102</v>
      </c>
      <c r="CO7" s="38" t="s">
        <v>102</v>
      </c>
      <c r="CP7" s="38" t="s">
        <v>102</v>
      </c>
      <c r="CQ7" s="38" t="s">
        <v>102</v>
      </c>
      <c r="CR7" s="38">
        <v>53.51</v>
      </c>
      <c r="CS7" s="38">
        <v>53.5</v>
      </c>
      <c r="CT7" s="38">
        <v>52.58</v>
      </c>
      <c r="CU7" s="38">
        <v>50.94</v>
      </c>
      <c r="CV7" s="38">
        <v>56.72</v>
      </c>
      <c r="CW7" s="38">
        <v>59.57</v>
      </c>
      <c r="CX7" s="38">
        <v>81.73</v>
      </c>
      <c r="CY7" s="38">
        <v>82.8</v>
      </c>
      <c r="CZ7" s="38">
        <v>83.03</v>
      </c>
      <c r="DA7" s="38">
        <v>83.71</v>
      </c>
      <c r="DB7" s="38">
        <v>83.64</v>
      </c>
      <c r="DC7" s="38">
        <v>83.91</v>
      </c>
      <c r="DD7" s="38">
        <v>83.51</v>
      </c>
      <c r="DE7" s="38">
        <v>83.02</v>
      </c>
      <c r="DF7" s="38">
        <v>82.55</v>
      </c>
      <c r="DG7" s="38">
        <v>90.72</v>
      </c>
      <c r="DH7" s="38">
        <v>95.57</v>
      </c>
      <c r="DI7" s="38">
        <v>21.96</v>
      </c>
      <c r="DJ7" s="38">
        <v>24.35</v>
      </c>
      <c r="DK7" s="38">
        <v>26.71</v>
      </c>
      <c r="DL7" s="38">
        <v>29.05</v>
      </c>
      <c r="DM7" s="38">
        <v>31.57</v>
      </c>
      <c r="DN7" s="38">
        <v>21.09</v>
      </c>
      <c r="DO7" s="38">
        <v>21.16</v>
      </c>
      <c r="DP7" s="38">
        <v>15.95</v>
      </c>
      <c r="DQ7" s="38">
        <v>15.85</v>
      </c>
      <c r="DR7" s="38">
        <v>20.78</v>
      </c>
      <c r="DS7" s="38">
        <v>36.520000000000003</v>
      </c>
      <c r="DT7" s="38">
        <v>0</v>
      </c>
      <c r="DU7" s="38">
        <v>0</v>
      </c>
      <c r="DV7" s="38">
        <v>0</v>
      </c>
      <c r="DW7" s="38">
        <v>0</v>
      </c>
      <c r="DX7" s="38">
        <v>0</v>
      </c>
      <c r="DY7" s="38">
        <v>0</v>
      </c>
      <c r="DZ7" s="38">
        <v>0</v>
      </c>
      <c r="EA7" s="38">
        <v>0</v>
      </c>
      <c r="EB7" s="38">
        <v>0</v>
      </c>
      <c r="EC7" s="38">
        <v>1.34</v>
      </c>
      <c r="ED7" s="38">
        <v>5.72</v>
      </c>
      <c r="EE7" s="38">
        <v>0</v>
      </c>
      <c r="EF7" s="38">
        <v>3.18</v>
      </c>
      <c r="EG7" s="38">
        <v>0</v>
      </c>
      <c r="EH7" s="38">
        <v>0</v>
      </c>
      <c r="EI7" s="38">
        <v>0</v>
      </c>
      <c r="EJ7" s="38">
        <v>0.15</v>
      </c>
      <c r="EK7" s="38">
        <v>0.16</v>
      </c>
      <c r="EL7" s="38">
        <v>0.13</v>
      </c>
      <c r="EM7" s="38">
        <v>0.15</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2022-02-09T09:28:49Z</cp:lastPrinted>
  <dcterms:created xsi:type="dcterms:W3CDTF">2021-12-03T07:06:49Z</dcterms:created>
  <dcterms:modified xsi:type="dcterms:W3CDTF">2022-02-10T00:40:21Z</dcterms:modified>
  <cp:category/>
</cp:coreProperties>
</file>