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30.9\上下水道課１\000 総務係\02_県からの照会等\01_県市町村課_理財Ｇ\08_公営企業に係る経営比較分析表の分析等について\R3年度\10平川市_経営比較分析表（修正）\"/>
    </mc:Choice>
  </mc:AlternateContent>
  <workbookProtection workbookAlgorithmName="SHA-512" workbookHashValue="rUHSTjK0eb8JN5z7sciOd6yIpv8k+EA1gdn7TWL4wWDNyKTeJRrAXb1Y34cpuCfA3GlIR/37J0YzMzwzKUtr3A==" workbookSaltValue="u9YXR/I8VxCCt8OGjjiqp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<sst xmlns="http://schemas.openxmlformats.org/spreadsheetml/2006/main" count="231" uniqueCount="118">
  <si>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</si>
  <si>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</si>
  <si>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</si>
  <si>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</si>
  <si>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</si>
  <si>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</si>
  <si>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</si>
  <si>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</si>
  <si>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</si>
  <si>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</si>
  <si>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</si>
  <si>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</si>
  <si>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</si>
  <si>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</si>
  <si>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</si>
  <si>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</si>
  <si>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</si>
  <si>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</si>
  <si>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</si>
  <si>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</si>
  <si>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</si>
  <si>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</si>
  <si>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</si>
  <si>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</si>
  <si>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</si>
  <si>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</si>
  <si>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</si>
  <si>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</si>
  <si>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</si>
  <si>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</si>
  <si>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</si>
  <si>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</si>
  <si>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</si>
  <si>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</si>
  <si>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</si>
  <si>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</si>
  <si>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</si>
  <si>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</si>
  <si>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</si>
  <si>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</si>
  <si>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</si>
  <si>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</si>
  <si>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</si>
  <si>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</si>
  <si>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</si>
  <si>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</si>
  <si>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</si>
  <si>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</si>
  <si>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</si>
  <si>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</si>
  <si>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</si>
  <si>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</si>
  <si>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</si>
  <si>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</si>
  <si>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</si>
  <si>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</si>
  <si>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</si>
  <si>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</si>
  <si>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</si>
  <si>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</si>
  <si>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</si>
  <si>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</si>
  <si>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</si>
  <si>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</si>
  <si>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</si>
  <si>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</si>
  <si>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</si>
  <si>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</si>
  <si>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</si>
  <si>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</si>
  <si>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</si>
  <si>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</si>
  <si>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</si>
  <si>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</si>
  <si>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</si>
  <si>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</si>
  <si>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</si>
  <si>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</si>
  <si>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</si>
  <si>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</si>
  <si>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</si>
  <si>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</si>
  <si>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</si>
  <si>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</si>
  <si>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</si>
  <si>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</si>
  <si>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</si>
  <si>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</si>
  <si>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</si>
  <si>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</si>
  <si>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</si>
  <si>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</si>
  <si>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</si>
  <si>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</si>
  <si>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</si>
  <si>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</si>
  <si>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平川市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</si>
  <si>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</si>
  <si>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</si>
  <si>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</si>
  <si>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</si>
  <si>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</si>
  <si>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</si>
  <si>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</si>
  <si>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</si>
  <si>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</si>
  <si>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</si>
  <si>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</si>
  <si>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</si>
  <si>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</si>
  <si>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</si>
  <si>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</si>
  <si>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</si>
  <si>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</si>
  <si>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</si>
  <si>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有形固定資産減価償却率について、類似団体と比較しても高い比率となっている。
　処理施設等の計画的な点検による早期修繕を行うことで、重大な故障等を未然に防ぐ必要がある。
　令和元年度から７つある処理施設について、耐用年数が過ぎた装置類を中心に、順次更新事業を行っている。
</t>
    <phoneticPr fontId="4"/>
  </si>
  <si>
    <t>　人口減少による使用料の減収は、今後も避けられないため、厳しい経営状況が続くと考えられる。
　よって、料金の適正化、水洗化率向上へ向けた取組み、料金収入の確保など経営改善を実施する。
　また、計画的な点検により早期修繕を行うことで長寿命化を図り、突発的な経費が発生しないよう維持修繕、改築更新に努める。</t>
    <phoneticPr fontId="4"/>
  </si>
  <si>
    <t>　経常収支比率についてはH30年より僅かに100%を上回っている。累積欠損金比率は微減したが、類似団体と比較すると、依然として高い状態は続いている。
　流動比率については、国庫補助金の収入時期が翌年度にずれ込んだことから未収金が増加した。
　企業債残高対事業規模比率については、企業債残高はR1より一般会計において負担することと定めているため皆減した。
　経費回収率においては、増加傾向にある。しかし、依然として使用料で賄えておらず、一般会計からの繰入金で賄われている。よって、適正な使用料収入の確保やより一層の費用削減策が必要である。
　汚水処理原価は類似団体を下回った。適正な使用料収入の確保及び汚水処理費の削減、接続率向上に向けた取組みを今後も継続していく。
　水洗化率は、微増傾向にあったが、減少に転じた。公共用水域の水質保全と料金収入増加の観点から、向上へ向けた取組みが必要である。</t>
    <rPh sb="58" eb="60">
      <t>イゼン</t>
    </rPh>
    <rPh sb="63" eb="64">
      <t>タカ</t>
    </rPh>
    <rPh sb="65" eb="67">
      <t>ジョウタイ</t>
    </rPh>
    <rPh sb="68" eb="69">
      <t>ツヅ</t>
    </rPh>
    <rPh sb="76" eb="78">
      <t>リュウドウ</t>
    </rPh>
    <rPh sb="78" eb="80">
      <t>ヒリツ</t>
    </rPh>
    <rPh sb="86" eb="88">
      <t>コッコ</t>
    </rPh>
    <rPh sb="88" eb="91">
      <t>ホジョキン</t>
    </rPh>
    <rPh sb="92" eb="94">
      <t>シュウニュウ</t>
    </rPh>
    <rPh sb="94" eb="96">
      <t>ジキ</t>
    </rPh>
    <rPh sb="97" eb="100">
      <t>ヨクネンド</t>
    </rPh>
    <rPh sb="103" eb="104">
      <t>コ</t>
    </rPh>
    <rPh sb="110" eb="113">
      <t>ミシュウキン</t>
    </rPh>
    <rPh sb="114" eb="116">
      <t>ゾウカ</t>
    </rPh>
    <rPh sb="189" eb="193">
      <t>ゾウカケイコウ</t>
    </rPh>
    <rPh sb="282" eb="284">
      <t>シタマワ</t>
    </rPh>
    <rPh sb="322" eb="324">
      <t>コンゴ</t>
    </rPh>
    <rPh sb="325" eb="327">
      <t>ケイゾク</t>
    </rPh>
    <rPh sb="350" eb="352">
      <t>ゲンショウ</t>
    </rPh>
    <rPh sb="353" eb="354">
      <t>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</si>
</sst>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C3-45C5-878A-9A6AC31AC7A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76C3-45C5-878A-9A6AC31AC7A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56.4</c:v>
                </c:pt>
                <c:pt idx="1">
                  <c:v>55.38</c:v>
                </c:pt>
                <c:pt idx="2">
                  <c:v>53.9</c:v>
                </c:pt>
                <c:pt idx="3">
                  <c:v>52.03</c:v>
                </c:pt>
                <c:pt idx="4">
                  <c:v>53.52</c:v>
                </c:pt>
              </c:numCache>
            </c:numRef>
          </c:val>
          <c:extLst>
            <c:ext xmlns:c16="http://schemas.microsoft.com/office/drawing/2014/chart" uri="{C3380CC4-5D6E-409C-BE32-E72D297353CC}">
              <c16:uniqueId val="{00000000-DF70-4B98-A18B-C45FDFA4D9B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DF70-4B98-A18B-C45FDFA4D9B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79.260000000000005</c:v>
                </c:pt>
                <c:pt idx="1">
                  <c:v>79.92</c:v>
                </c:pt>
                <c:pt idx="2">
                  <c:v>80.38</c:v>
                </c:pt>
                <c:pt idx="3">
                  <c:v>82.26</c:v>
                </c:pt>
                <c:pt idx="4">
                  <c:v>81.52</c:v>
                </c:pt>
              </c:numCache>
            </c:numRef>
          </c:val>
          <c:extLst>
            <c:ext xmlns:c16="http://schemas.microsoft.com/office/drawing/2014/chart" uri="{C3380CC4-5D6E-409C-BE32-E72D297353CC}">
              <c16:uniqueId val="{00000000-3CF5-4462-B1B2-0231849435D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3CF5-4462-B1B2-0231849435D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78.08</c:v>
                </c:pt>
                <c:pt idx="1">
                  <c:v>78.08</c:v>
                </c:pt>
                <c:pt idx="2">
                  <c:v>102.09</c:v>
                </c:pt>
                <c:pt idx="3">
                  <c:v>104.22</c:v>
                </c:pt>
                <c:pt idx="4">
                  <c:v>105.48</c:v>
                </c:pt>
              </c:numCache>
            </c:numRef>
          </c:val>
          <c:extLst>
            <c:ext xmlns:c16="http://schemas.microsoft.com/office/drawing/2014/chart" uri="{C3380CC4-5D6E-409C-BE32-E72D297353CC}">
              <c16:uniqueId val="{00000000-BDDA-4CCE-8596-5CF339FB867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99.66</c:v>
                </c:pt>
                <c:pt idx="1">
                  <c:v>100.95</c:v>
                </c:pt>
                <c:pt idx="2">
                  <c:v>101.77</c:v>
                </c:pt>
                <c:pt idx="3">
                  <c:v>103.6</c:v>
                </c:pt>
                <c:pt idx="4">
                  <c:v>106.37</c:v>
                </c:pt>
              </c:numCache>
            </c:numRef>
          </c:val>
          <c:smooth val="0"/>
          <c:extLst>
            <c:ext xmlns:c16="http://schemas.microsoft.com/office/drawing/2014/chart" uri="{C3380CC4-5D6E-409C-BE32-E72D297353CC}">
              <c16:uniqueId val="{00000001-BDDA-4CCE-8596-5CF339FB867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27.69</c:v>
                </c:pt>
                <c:pt idx="1">
                  <c:v>29.9</c:v>
                </c:pt>
                <c:pt idx="2">
                  <c:v>32.01</c:v>
                </c:pt>
                <c:pt idx="3">
                  <c:v>34.06</c:v>
                </c:pt>
                <c:pt idx="4">
                  <c:v>35.729999999999997</c:v>
                </c:pt>
              </c:numCache>
            </c:numRef>
          </c:val>
          <c:extLst>
            <c:ext xmlns:c16="http://schemas.microsoft.com/office/drawing/2014/chart" uri="{C3380CC4-5D6E-409C-BE32-E72D297353CC}">
              <c16:uniqueId val="{00000000-072C-41F7-91E1-181B6716157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22.9</c:v>
                </c:pt>
                <c:pt idx="1">
                  <c:v>24.87</c:v>
                </c:pt>
                <c:pt idx="2">
                  <c:v>24.13</c:v>
                </c:pt>
                <c:pt idx="3">
                  <c:v>23.06</c:v>
                </c:pt>
                <c:pt idx="4">
                  <c:v>20.34</c:v>
                </c:pt>
              </c:numCache>
            </c:numRef>
          </c:val>
          <c:smooth val="0"/>
          <c:extLst>
            <c:ext xmlns:c16="http://schemas.microsoft.com/office/drawing/2014/chart" uri="{C3380CC4-5D6E-409C-BE32-E72D297353CC}">
              <c16:uniqueId val="{00000001-072C-41F7-91E1-181B6716157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32-4FFE-9CE6-D1A4D918F02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732-4FFE-9CE6-D1A4D918F02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668.13</c:v>
                </c:pt>
                <c:pt idx="1">
                  <c:v>754.8</c:v>
                </c:pt>
                <c:pt idx="2">
                  <c:v>751.42</c:v>
                </c:pt>
                <c:pt idx="3">
                  <c:v>736.04</c:v>
                </c:pt>
                <c:pt idx="4">
                  <c:v>706.04</c:v>
                </c:pt>
              </c:numCache>
            </c:numRef>
          </c:val>
          <c:extLst>
            <c:ext xmlns:c16="http://schemas.microsoft.com/office/drawing/2014/chart" uri="{C3380CC4-5D6E-409C-BE32-E72D297353CC}">
              <c16:uniqueId val="{00000000-23E3-43BC-A0FC-0723C2BD994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225.39</c:v>
                </c:pt>
                <c:pt idx="1">
                  <c:v>224.04</c:v>
                </c:pt>
                <c:pt idx="2">
                  <c:v>227.4</c:v>
                </c:pt>
                <c:pt idx="3">
                  <c:v>193.99</c:v>
                </c:pt>
                <c:pt idx="4">
                  <c:v>139.02000000000001</c:v>
                </c:pt>
              </c:numCache>
            </c:numRef>
          </c:val>
          <c:smooth val="0"/>
          <c:extLst>
            <c:ext xmlns:c16="http://schemas.microsoft.com/office/drawing/2014/chart" uri="{C3380CC4-5D6E-409C-BE32-E72D297353CC}">
              <c16:uniqueId val="{00000001-23E3-43BC-A0FC-0723C2BD994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8.1199999999999992</c:v>
                </c:pt>
                <c:pt idx="1">
                  <c:v>10.29</c:v>
                </c:pt>
                <c:pt idx="2">
                  <c:v>11.77</c:v>
                </c:pt>
                <c:pt idx="3">
                  <c:v>15.48</c:v>
                </c:pt>
                <c:pt idx="4">
                  <c:v>32.479999999999997</c:v>
                </c:pt>
              </c:numCache>
            </c:numRef>
          </c:val>
          <c:extLst>
            <c:ext xmlns:c16="http://schemas.microsoft.com/office/drawing/2014/chart" uri="{C3380CC4-5D6E-409C-BE32-E72D297353CC}">
              <c16:uniqueId val="{00000000-C5CF-4A43-9E92-FD145B96CFF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31.84</c:v>
                </c:pt>
                <c:pt idx="1">
                  <c:v>29.91</c:v>
                </c:pt>
                <c:pt idx="2">
                  <c:v>29.54</c:v>
                </c:pt>
                <c:pt idx="3">
                  <c:v>26.99</c:v>
                </c:pt>
                <c:pt idx="4">
                  <c:v>29.13</c:v>
                </c:pt>
              </c:numCache>
            </c:numRef>
          </c:val>
          <c:smooth val="0"/>
          <c:extLst>
            <c:ext xmlns:c16="http://schemas.microsoft.com/office/drawing/2014/chart" uri="{C3380CC4-5D6E-409C-BE32-E72D297353CC}">
              <c16:uniqueId val="{00000001-C5CF-4A43-9E92-FD145B96CFF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1208.28</c:v>
                </c:pt>
                <c:pt idx="1">
                  <c:v>1078.45</c:v>
                </c:pt>
                <c:pt idx="2">
                  <c:v>932.19</c:v>
                </c:pt>
                <c:pt idx="3" formatCode="#,##0.00;&quot;△&quot;#,##0.00">
                  <c:v>0</c:v>
                </c:pt>
                <c:pt idx="4" formatCode="#,##0.00;&quot;△&quot;#,##0.00">
                  <c:v>0</c:v>
                </c:pt>
              </c:numCache>
            </c:numRef>
          </c:val>
          <c:extLst>
            <c:ext xmlns:c16="http://schemas.microsoft.com/office/drawing/2014/chart" uri="{C3380CC4-5D6E-409C-BE32-E72D297353CC}">
              <c16:uniqueId val="{00000000-F8C5-4EFE-BCED-E5175C2E0D8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F8C5-4EFE-BCED-E5175C2E0D8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49.54</c:v>
                </c:pt>
                <c:pt idx="1">
                  <c:v>50.34</c:v>
                </c:pt>
                <c:pt idx="2">
                  <c:v>49.06</c:v>
                </c:pt>
                <c:pt idx="3">
                  <c:v>52.26</c:v>
                </c:pt>
                <c:pt idx="4">
                  <c:v>56.44</c:v>
                </c:pt>
              </c:numCache>
            </c:numRef>
          </c:val>
          <c:extLst>
            <c:ext xmlns:c16="http://schemas.microsoft.com/office/drawing/2014/chart" uri="{C3380CC4-5D6E-409C-BE32-E72D297353CC}">
              <c16:uniqueId val="{00000000-0C82-4576-961F-CC4494F9EB1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0C82-4576-961F-CC4494F9EB1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311.77</c:v>
                </c:pt>
                <c:pt idx="1">
                  <c:v>306.51</c:v>
                </c:pt>
                <c:pt idx="2">
                  <c:v>314.67</c:v>
                </c:pt>
                <c:pt idx="3">
                  <c:v>296.63</c:v>
                </c:pt>
                <c:pt idx="4">
                  <c:v>273.88</c:v>
                </c:pt>
              </c:numCache>
            </c:numRef>
          </c:val>
          <c:extLst>
            <c:ext xmlns:c16="http://schemas.microsoft.com/office/drawing/2014/chart" uri="{C3380CC4-5D6E-409C-BE32-E72D297353CC}">
              <c16:uniqueId val="{00000000-F1E3-4542-9F02-CF6E22866A9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F1E3-4542-9F02-CF6E22866A9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14" sqref="BL14:BZ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平川市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30708</v>
      </c>
      <c r="AM8" s="51"/>
      <c r="AN8" s="51"/>
      <c r="AO8" s="51"/>
      <c r="AP8" s="51"/>
      <c r="AQ8" s="51"/>
      <c r="AR8" s="51"/>
      <c r="AS8" s="51"/>
      <c r="AT8" s="46">
        <f>データ!T6</f>
        <v>346.01</v>
      </c>
      <c r="AU8" s="46"/>
      <c r="AV8" s="46"/>
      <c r="AW8" s="46"/>
      <c r="AX8" s="46"/>
      <c r="AY8" s="46"/>
      <c r="AZ8" s="46"/>
      <c r="BA8" s="46"/>
      <c r="BB8" s="46">
        <f>データ!U6</f>
        <v>88.75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77.42</v>
      </c>
      <c r="J10" s="46"/>
      <c r="K10" s="46"/>
      <c r="L10" s="46"/>
      <c r="M10" s="46"/>
      <c r="N10" s="46"/>
      <c r="O10" s="46"/>
      <c r="P10" s="46">
        <f>データ!P6</f>
        <v>20.440000000000001</v>
      </c>
      <c r="Q10" s="46"/>
      <c r="R10" s="46"/>
      <c r="S10" s="46"/>
      <c r="T10" s="46"/>
      <c r="U10" s="46"/>
      <c r="V10" s="46"/>
      <c r="W10" s="46">
        <f>データ!Q6</f>
        <v>87.64</v>
      </c>
      <c r="X10" s="46"/>
      <c r="Y10" s="46"/>
      <c r="Z10" s="46"/>
      <c r="AA10" s="46"/>
      <c r="AB10" s="46"/>
      <c r="AC10" s="46"/>
      <c r="AD10" s="51">
        <f>データ!R6</f>
        <v>3124</v>
      </c>
      <c r="AE10" s="51"/>
      <c r="AF10" s="51"/>
      <c r="AG10" s="51"/>
      <c r="AH10" s="51"/>
      <c r="AI10" s="51"/>
      <c r="AJ10" s="51"/>
      <c r="AK10" s="2"/>
      <c r="AL10" s="51">
        <f>データ!V6</f>
        <v>6257</v>
      </c>
      <c r="AM10" s="51"/>
      <c r="AN10" s="51"/>
      <c r="AO10" s="51"/>
      <c r="AP10" s="51"/>
      <c r="AQ10" s="51"/>
      <c r="AR10" s="51"/>
      <c r="AS10" s="51"/>
      <c r="AT10" s="46">
        <f>データ!W6</f>
        <v>3.32</v>
      </c>
      <c r="AU10" s="46"/>
      <c r="AV10" s="46"/>
      <c r="AW10" s="46"/>
      <c r="AX10" s="46"/>
      <c r="AY10" s="46"/>
      <c r="AZ10" s="46"/>
      <c r="BA10" s="46"/>
      <c r="BB10" s="46">
        <f>データ!X6</f>
        <v>1884.64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APCKWP/XJYvZ5Cjg9AlTOlRDLE1kSUy2+DKa7qJPOfNoxjyA+gkHv1VHGnI+5QTxLbEBzwrXj+s8WH3BRZ4iRQ==" saltValue="FOTLcXh9/XNC+IKYWQl2q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22101</v>
      </c>
      <c r="D6" s="33">
        <f t="shared" si="3"/>
        <v>46</v>
      </c>
      <c r="E6" s="33">
        <f t="shared" si="3"/>
        <v>17</v>
      </c>
      <c r="F6" s="33">
        <f t="shared" si="3"/>
        <v>5</v>
      </c>
      <c r="G6" s="33">
        <f t="shared" si="3"/>
        <v>0</v>
      </c>
      <c r="H6" s="33" t="str">
        <f t="shared" si="3"/>
        <v>青森県　平川市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77.42</v>
      </c>
      <c r="P6" s="34">
        <f t="shared" si="3"/>
        <v>20.440000000000001</v>
      </c>
      <c r="Q6" s="34">
        <f t="shared" si="3"/>
        <v>87.64</v>
      </c>
      <c r="R6" s="34">
        <f t="shared" si="3"/>
        <v>3124</v>
      </c>
      <c r="S6" s="34">
        <f t="shared" si="3"/>
        <v>30708</v>
      </c>
      <c r="T6" s="34">
        <f t="shared" si="3"/>
        <v>346.01</v>
      </c>
      <c r="U6" s="34">
        <f t="shared" si="3"/>
        <v>88.75</v>
      </c>
      <c r="V6" s="34">
        <f t="shared" si="3"/>
        <v>6257</v>
      </c>
      <c r="W6" s="34">
        <f t="shared" si="3"/>
        <v>3.32</v>
      </c>
      <c r="X6" s="34">
        <f t="shared" si="3"/>
        <v>1884.64</v>
      </c>
      <c r="Y6" s="35">
        <f>IF(Y7="",NA(),Y7)</f>
        <v>78.08</v>
      </c>
      <c r="Z6" s="35">
        <f t="shared" ref="Z6:AH6" si="4">IF(Z7="",NA(),Z7)</f>
        <v>78.08</v>
      </c>
      <c r="AA6" s="35">
        <f t="shared" si="4"/>
        <v>102.09</v>
      </c>
      <c r="AB6" s="35">
        <f t="shared" si="4"/>
        <v>104.22</v>
      </c>
      <c r="AC6" s="35">
        <f t="shared" si="4"/>
        <v>105.48</v>
      </c>
      <c r="AD6" s="35">
        <f t="shared" si="4"/>
        <v>99.66</v>
      </c>
      <c r="AE6" s="35">
        <f t="shared" si="4"/>
        <v>100.95</v>
      </c>
      <c r="AF6" s="35">
        <f t="shared" si="4"/>
        <v>101.77</v>
      </c>
      <c r="AG6" s="35">
        <f t="shared" si="4"/>
        <v>103.6</v>
      </c>
      <c r="AH6" s="35">
        <f t="shared" si="4"/>
        <v>106.37</v>
      </c>
      <c r="AI6" s="34" t="str">
        <f>IF(AI7="","",IF(AI7="-","【-】","【"&amp;SUBSTITUTE(TEXT(AI7,"#,##0.00"),"-","△")&amp;"】"))</f>
        <v>【104.99】</v>
      </c>
      <c r="AJ6" s="35">
        <f>IF(AJ7="",NA(),AJ7)</f>
        <v>668.13</v>
      </c>
      <c r="AK6" s="35">
        <f t="shared" ref="AK6:AS6" si="5">IF(AK7="",NA(),AK7)</f>
        <v>754.8</v>
      </c>
      <c r="AL6" s="35">
        <f t="shared" si="5"/>
        <v>751.42</v>
      </c>
      <c r="AM6" s="35">
        <f t="shared" si="5"/>
        <v>736.04</v>
      </c>
      <c r="AN6" s="35">
        <f t="shared" si="5"/>
        <v>706.04</v>
      </c>
      <c r="AO6" s="35">
        <f t="shared" si="5"/>
        <v>225.39</v>
      </c>
      <c r="AP6" s="35">
        <f t="shared" si="5"/>
        <v>224.04</v>
      </c>
      <c r="AQ6" s="35">
        <f t="shared" si="5"/>
        <v>227.4</v>
      </c>
      <c r="AR6" s="35">
        <f t="shared" si="5"/>
        <v>193.99</v>
      </c>
      <c r="AS6" s="35">
        <f t="shared" si="5"/>
        <v>139.02000000000001</v>
      </c>
      <c r="AT6" s="34" t="str">
        <f>IF(AT7="","",IF(AT7="-","【-】","【"&amp;SUBSTITUTE(TEXT(AT7,"#,##0.00"),"-","△")&amp;"】"))</f>
        <v>【121.19】</v>
      </c>
      <c r="AU6" s="35">
        <f>IF(AU7="",NA(),AU7)</f>
        <v>8.1199999999999992</v>
      </c>
      <c r="AV6" s="35">
        <f t="shared" ref="AV6:BD6" si="6">IF(AV7="",NA(),AV7)</f>
        <v>10.29</v>
      </c>
      <c r="AW6" s="35">
        <f t="shared" si="6"/>
        <v>11.77</v>
      </c>
      <c r="AX6" s="35">
        <f t="shared" si="6"/>
        <v>15.48</v>
      </c>
      <c r="AY6" s="35">
        <f t="shared" si="6"/>
        <v>32.479999999999997</v>
      </c>
      <c r="AZ6" s="35">
        <f t="shared" si="6"/>
        <v>31.84</v>
      </c>
      <c r="BA6" s="35">
        <f t="shared" si="6"/>
        <v>29.91</v>
      </c>
      <c r="BB6" s="35">
        <f t="shared" si="6"/>
        <v>29.54</v>
      </c>
      <c r="BC6" s="35">
        <f t="shared" si="6"/>
        <v>26.99</v>
      </c>
      <c r="BD6" s="35">
        <f t="shared" si="6"/>
        <v>29.13</v>
      </c>
      <c r="BE6" s="34" t="str">
        <f>IF(BE7="","",IF(BE7="-","【-】","【"&amp;SUBSTITUTE(TEXT(BE7,"#,##0.00"),"-","△")&amp;"】"))</f>
        <v>【32.80】</v>
      </c>
      <c r="BF6" s="35">
        <f>IF(BF7="",NA(),BF7)</f>
        <v>1208.28</v>
      </c>
      <c r="BG6" s="35">
        <f t="shared" ref="BG6:BO6" si="7">IF(BG7="",NA(),BG7)</f>
        <v>1078.45</v>
      </c>
      <c r="BH6" s="35">
        <f t="shared" si="7"/>
        <v>932.19</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49.54</v>
      </c>
      <c r="BR6" s="35">
        <f t="shared" ref="BR6:BZ6" si="8">IF(BR7="",NA(),BR7)</f>
        <v>50.34</v>
      </c>
      <c r="BS6" s="35">
        <f t="shared" si="8"/>
        <v>49.06</v>
      </c>
      <c r="BT6" s="35">
        <f t="shared" si="8"/>
        <v>52.26</v>
      </c>
      <c r="BU6" s="35">
        <f t="shared" si="8"/>
        <v>56.44</v>
      </c>
      <c r="BV6" s="35">
        <f t="shared" si="8"/>
        <v>55.32</v>
      </c>
      <c r="BW6" s="35">
        <f t="shared" si="8"/>
        <v>59.8</v>
      </c>
      <c r="BX6" s="35">
        <f t="shared" si="8"/>
        <v>57.77</v>
      </c>
      <c r="BY6" s="35">
        <f t="shared" si="8"/>
        <v>57.31</v>
      </c>
      <c r="BZ6" s="35">
        <f t="shared" si="8"/>
        <v>57.08</v>
      </c>
      <c r="CA6" s="34" t="str">
        <f>IF(CA7="","",IF(CA7="-","【-】","【"&amp;SUBSTITUTE(TEXT(CA7,"#,##0.00"),"-","△")&amp;"】"))</f>
        <v>【60.94】</v>
      </c>
      <c r="CB6" s="35">
        <f>IF(CB7="",NA(),CB7)</f>
        <v>311.77</v>
      </c>
      <c r="CC6" s="35">
        <f t="shared" ref="CC6:CK6" si="9">IF(CC7="",NA(),CC7)</f>
        <v>306.51</v>
      </c>
      <c r="CD6" s="35">
        <f t="shared" si="9"/>
        <v>314.67</v>
      </c>
      <c r="CE6" s="35">
        <f t="shared" si="9"/>
        <v>296.63</v>
      </c>
      <c r="CF6" s="35">
        <f t="shared" si="9"/>
        <v>273.88</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56.4</v>
      </c>
      <c r="CN6" s="35">
        <f t="shared" ref="CN6:CV6" si="10">IF(CN7="",NA(),CN7)</f>
        <v>55.38</v>
      </c>
      <c r="CO6" s="35">
        <f t="shared" si="10"/>
        <v>53.9</v>
      </c>
      <c r="CP6" s="35">
        <f t="shared" si="10"/>
        <v>52.03</v>
      </c>
      <c r="CQ6" s="35">
        <f t="shared" si="10"/>
        <v>53.52</v>
      </c>
      <c r="CR6" s="35">
        <f t="shared" si="10"/>
        <v>60.65</v>
      </c>
      <c r="CS6" s="35">
        <f t="shared" si="10"/>
        <v>51.75</v>
      </c>
      <c r="CT6" s="35">
        <f t="shared" si="10"/>
        <v>50.68</v>
      </c>
      <c r="CU6" s="35">
        <f t="shared" si="10"/>
        <v>50.14</v>
      </c>
      <c r="CV6" s="35">
        <f t="shared" si="10"/>
        <v>54.83</v>
      </c>
      <c r="CW6" s="34" t="str">
        <f>IF(CW7="","",IF(CW7="-","【-】","【"&amp;SUBSTITUTE(TEXT(CW7,"#,##0.00"),"-","△")&amp;"】"))</f>
        <v>【54.84】</v>
      </c>
      <c r="CX6" s="35">
        <f>IF(CX7="",NA(),CX7)</f>
        <v>79.260000000000005</v>
      </c>
      <c r="CY6" s="35">
        <f t="shared" ref="CY6:DG6" si="11">IF(CY7="",NA(),CY7)</f>
        <v>79.92</v>
      </c>
      <c r="CZ6" s="35">
        <f t="shared" si="11"/>
        <v>80.38</v>
      </c>
      <c r="DA6" s="35">
        <f t="shared" si="11"/>
        <v>82.26</v>
      </c>
      <c r="DB6" s="35">
        <f t="shared" si="11"/>
        <v>81.52</v>
      </c>
      <c r="DC6" s="35">
        <f t="shared" si="11"/>
        <v>84.58</v>
      </c>
      <c r="DD6" s="35">
        <f t="shared" si="11"/>
        <v>84.84</v>
      </c>
      <c r="DE6" s="35">
        <f t="shared" si="11"/>
        <v>84.86</v>
      </c>
      <c r="DF6" s="35">
        <f t="shared" si="11"/>
        <v>84.98</v>
      </c>
      <c r="DG6" s="35">
        <f t="shared" si="11"/>
        <v>84.7</v>
      </c>
      <c r="DH6" s="34" t="str">
        <f>IF(DH7="","",IF(DH7="-","【-】","【"&amp;SUBSTITUTE(TEXT(DH7,"#,##0.00"),"-","△")&amp;"】"))</f>
        <v>【86.60】</v>
      </c>
      <c r="DI6" s="35">
        <f>IF(DI7="",NA(),DI7)</f>
        <v>27.69</v>
      </c>
      <c r="DJ6" s="35">
        <f t="shared" ref="DJ6:DR6" si="12">IF(DJ7="",NA(),DJ7)</f>
        <v>29.9</v>
      </c>
      <c r="DK6" s="35">
        <f t="shared" si="12"/>
        <v>32.01</v>
      </c>
      <c r="DL6" s="35">
        <f t="shared" si="12"/>
        <v>34.06</v>
      </c>
      <c r="DM6" s="35">
        <f t="shared" si="12"/>
        <v>35.729999999999997</v>
      </c>
      <c r="DN6" s="35">
        <f t="shared" si="12"/>
        <v>22.9</v>
      </c>
      <c r="DO6" s="35">
        <f t="shared" si="12"/>
        <v>24.87</v>
      </c>
      <c r="DP6" s="35">
        <f t="shared" si="12"/>
        <v>24.13</v>
      </c>
      <c r="DQ6" s="35">
        <f t="shared" si="12"/>
        <v>23.06</v>
      </c>
      <c r="DR6" s="35">
        <f t="shared" si="12"/>
        <v>20.34</v>
      </c>
      <c r="DS6" s="34" t="str">
        <f>IF(DS7="","",IF(DS7="-","【-】","【"&amp;SUBSTITUTE(TEXT(DS7,"#,##0.00"),"-","△")&amp;"】"))</f>
        <v>【22.21】</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8" s="36" customFormat="1" x14ac:dyDescent="0.15">
      <c r="A7" s="28"/>
      <c r="B7" s="37">
        <v>2020</v>
      </c>
      <c r="C7" s="37">
        <v>22101</v>
      </c>
      <c r="D7" s="37">
        <v>46</v>
      </c>
      <c r="E7" s="37">
        <v>17</v>
      </c>
      <c r="F7" s="37">
        <v>5</v>
      </c>
      <c r="G7" s="37">
        <v>0</v>
      </c>
      <c r="H7" s="37" t="s">
        <v>96</v>
      </c>
      <c r="I7" s="37" t="s">
        <v>97</v>
      </c>
      <c r="J7" s="37" t="s">
        <v>98</v>
      </c>
      <c r="K7" s="37" t="s">
        <v>99</v>
      </c>
      <c r="L7" s="37" t="s">
        <v>100</v>
      </c>
      <c r="M7" s="37" t="s">
        <v>101</v>
      </c>
      <c r="N7" s="38" t="s">
        <v>102</v>
      </c>
      <c r="O7" s="38">
        <v>77.42</v>
      </c>
      <c r="P7" s="38">
        <v>20.440000000000001</v>
      </c>
      <c r="Q7" s="38">
        <v>87.64</v>
      </c>
      <c r="R7" s="38">
        <v>3124</v>
      </c>
      <c r="S7" s="38">
        <v>30708</v>
      </c>
      <c r="T7" s="38">
        <v>346.01</v>
      </c>
      <c r="U7" s="38">
        <v>88.75</v>
      </c>
      <c r="V7" s="38">
        <v>6257</v>
      </c>
      <c r="W7" s="38">
        <v>3.32</v>
      </c>
      <c r="X7" s="38">
        <v>1884.64</v>
      </c>
      <c r="Y7" s="38">
        <v>78.08</v>
      </c>
      <c r="Z7" s="38">
        <v>78.08</v>
      </c>
      <c r="AA7" s="38">
        <v>102.09</v>
      </c>
      <c r="AB7" s="38">
        <v>104.22</v>
      </c>
      <c r="AC7" s="38">
        <v>105.48</v>
      </c>
      <c r="AD7" s="38">
        <v>99.66</v>
      </c>
      <c r="AE7" s="38">
        <v>100.95</v>
      </c>
      <c r="AF7" s="38">
        <v>101.77</v>
      </c>
      <c r="AG7" s="38">
        <v>103.6</v>
      </c>
      <c r="AH7" s="38">
        <v>106.37</v>
      </c>
      <c r="AI7" s="38">
        <v>104.99</v>
      </c>
      <c r="AJ7" s="38">
        <v>668.13</v>
      </c>
      <c r="AK7" s="38">
        <v>754.8</v>
      </c>
      <c r="AL7" s="38">
        <v>751.42</v>
      </c>
      <c r="AM7" s="38">
        <v>736.04</v>
      </c>
      <c r="AN7" s="38">
        <v>706.04</v>
      </c>
      <c r="AO7" s="38">
        <v>225.39</v>
      </c>
      <c r="AP7" s="38">
        <v>224.04</v>
      </c>
      <c r="AQ7" s="38">
        <v>227.4</v>
      </c>
      <c r="AR7" s="38">
        <v>193.99</v>
      </c>
      <c r="AS7" s="38">
        <v>139.02000000000001</v>
      </c>
      <c r="AT7" s="38">
        <v>121.19</v>
      </c>
      <c r="AU7" s="38">
        <v>8.1199999999999992</v>
      </c>
      <c r="AV7" s="38">
        <v>10.29</v>
      </c>
      <c r="AW7" s="38">
        <v>11.77</v>
      </c>
      <c r="AX7" s="38">
        <v>15.48</v>
      </c>
      <c r="AY7" s="38">
        <v>32.479999999999997</v>
      </c>
      <c r="AZ7" s="38">
        <v>31.84</v>
      </c>
      <c r="BA7" s="38">
        <v>29.91</v>
      </c>
      <c r="BB7" s="38">
        <v>29.54</v>
      </c>
      <c r="BC7" s="38">
        <v>26.99</v>
      </c>
      <c r="BD7" s="38">
        <v>29.13</v>
      </c>
      <c r="BE7" s="38">
        <v>32.799999999999997</v>
      </c>
      <c r="BF7" s="38">
        <v>1208.28</v>
      </c>
      <c r="BG7" s="38">
        <v>1078.45</v>
      </c>
      <c r="BH7" s="38">
        <v>932.19</v>
      </c>
      <c r="BI7" s="38">
        <v>0</v>
      </c>
      <c r="BJ7" s="38">
        <v>0</v>
      </c>
      <c r="BK7" s="38">
        <v>974.93</v>
      </c>
      <c r="BL7" s="38">
        <v>855.8</v>
      </c>
      <c r="BM7" s="38">
        <v>789.46</v>
      </c>
      <c r="BN7" s="38">
        <v>826.83</v>
      </c>
      <c r="BO7" s="38">
        <v>867.83</v>
      </c>
      <c r="BP7" s="38">
        <v>832.52</v>
      </c>
      <c r="BQ7" s="38">
        <v>49.54</v>
      </c>
      <c r="BR7" s="38">
        <v>50.34</v>
      </c>
      <c r="BS7" s="38">
        <v>49.06</v>
      </c>
      <c r="BT7" s="38">
        <v>52.26</v>
      </c>
      <c r="BU7" s="38">
        <v>56.44</v>
      </c>
      <c r="BV7" s="38">
        <v>55.32</v>
      </c>
      <c r="BW7" s="38">
        <v>59.8</v>
      </c>
      <c r="BX7" s="38">
        <v>57.77</v>
      </c>
      <c r="BY7" s="38">
        <v>57.31</v>
      </c>
      <c r="BZ7" s="38">
        <v>57.08</v>
      </c>
      <c r="CA7" s="38">
        <v>60.94</v>
      </c>
      <c r="CB7" s="38">
        <v>311.77</v>
      </c>
      <c r="CC7" s="38">
        <v>306.51</v>
      </c>
      <c r="CD7" s="38">
        <v>314.67</v>
      </c>
      <c r="CE7" s="38">
        <v>296.63</v>
      </c>
      <c r="CF7" s="38">
        <v>273.88</v>
      </c>
      <c r="CG7" s="38">
        <v>283.17</v>
      </c>
      <c r="CH7" s="38">
        <v>263.76</v>
      </c>
      <c r="CI7" s="38">
        <v>274.35000000000002</v>
      </c>
      <c r="CJ7" s="38">
        <v>273.52</v>
      </c>
      <c r="CK7" s="38">
        <v>274.99</v>
      </c>
      <c r="CL7" s="38">
        <v>253.04</v>
      </c>
      <c r="CM7" s="38">
        <v>56.4</v>
      </c>
      <c r="CN7" s="38">
        <v>55.38</v>
      </c>
      <c r="CO7" s="38">
        <v>53.9</v>
      </c>
      <c r="CP7" s="38">
        <v>52.03</v>
      </c>
      <c r="CQ7" s="38">
        <v>53.52</v>
      </c>
      <c r="CR7" s="38">
        <v>60.65</v>
      </c>
      <c r="CS7" s="38">
        <v>51.75</v>
      </c>
      <c r="CT7" s="38">
        <v>50.68</v>
      </c>
      <c r="CU7" s="38">
        <v>50.14</v>
      </c>
      <c r="CV7" s="38">
        <v>54.83</v>
      </c>
      <c r="CW7" s="38">
        <v>54.84</v>
      </c>
      <c r="CX7" s="38">
        <v>79.260000000000005</v>
      </c>
      <c r="CY7" s="38">
        <v>79.92</v>
      </c>
      <c r="CZ7" s="38">
        <v>80.38</v>
      </c>
      <c r="DA7" s="38">
        <v>82.26</v>
      </c>
      <c r="DB7" s="38">
        <v>81.52</v>
      </c>
      <c r="DC7" s="38">
        <v>84.58</v>
      </c>
      <c r="DD7" s="38">
        <v>84.84</v>
      </c>
      <c r="DE7" s="38">
        <v>84.86</v>
      </c>
      <c r="DF7" s="38">
        <v>84.98</v>
      </c>
      <c r="DG7" s="38">
        <v>84.7</v>
      </c>
      <c r="DH7" s="38">
        <v>86.6</v>
      </c>
      <c r="DI7" s="38">
        <v>27.69</v>
      </c>
      <c r="DJ7" s="38">
        <v>29.9</v>
      </c>
      <c r="DK7" s="38">
        <v>32.01</v>
      </c>
      <c r="DL7" s="38">
        <v>34.06</v>
      </c>
      <c r="DM7" s="38">
        <v>35.729999999999997</v>
      </c>
      <c r="DN7" s="38">
        <v>22.9</v>
      </c>
      <c r="DO7" s="38">
        <v>24.87</v>
      </c>
      <c r="DP7" s="38">
        <v>24.13</v>
      </c>
      <c r="DQ7" s="38">
        <v>23.06</v>
      </c>
      <c r="DR7" s="38">
        <v>20.34</v>
      </c>
      <c r="DS7" s="38">
        <v>22.21</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2.0499999999999998</v>
      </c>
      <c r="EK7" s="38">
        <v>0.01</v>
      </c>
      <c r="EL7" s="38">
        <v>0.01</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2022-02-09T09:24:29Z</cp:lastPrinted>
  <dcterms:created xsi:type="dcterms:W3CDTF">2021-12-03T07:28:53Z</dcterms:created>
  <dcterms:modified xsi:type="dcterms:W3CDTF">2022-02-10T00:41:26Z</dcterms:modified>
  <cp:category/>
</cp:coreProperties>
</file>