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9\上下水道課１\000 総務係\01_県市町村課_理財Ｇ\08_公営企業に係る経営比較分析表の分析等について\R2年度\02回答\"/>
    </mc:Choice>
  </mc:AlternateContent>
  <workbookProtection workbookAlgorithmName="SHA-512" workbookHashValue="jzDL0hTdak2XXD8g91tPoZIw1BIZUzr8Cf617GGrGUcMUwhBtLIqZjbYeKhXEhXi/ug/Fn54jD5dGQRyNY1ZSg==" workbookSaltValue="O05t54BTyAAppL0CYHpv3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<sst xmlns="http://schemas.openxmlformats.org/spreadsheetml/2006/main" count="228" uniqueCount="114">
  <si>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</si>
  <si>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</si>
  <si>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</si>
  <si>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</si>
  <si>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</si>
  <si>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</si>
  <si>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</si>
  <si>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</si>
  <si>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</si>
  <si>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</si>
  <si>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</si>
  <si>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</si>
  <si>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</si>
  <si>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</si>
  <si>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</si>
  <si>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</si>
  <si>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</si>
  <si>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</si>
  <si>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</si>
  <si>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</si>
  <si>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</si>
  <si>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</si>
  <si>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</si>
  <si>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</si>
  <si>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</si>
  <si>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</si>
  <si>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</si>
  <si>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</si>
  <si>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</si>
  <si>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</si>
  <si>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</si>
  <si>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</si>
  <si>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</si>
  <si>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</si>
  <si>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</si>
  <si>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</si>
  <si>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</si>
  <si>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</si>
  <si>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</si>
  <si>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</si>
  <si>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</si>
  <si>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</si>
  <si>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</si>
  <si>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</si>
  <si>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</si>
  <si>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</si>
  <si>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</si>
  <si>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</si>
  <si>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</si>
  <si>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</si>
  <si>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</si>
  <si>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</si>
  <si>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</si>
  <si>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</si>
  <si>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</si>
  <si>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</si>
  <si>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</si>
  <si>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</si>
  <si>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</si>
  <si>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</si>
  <si>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</si>
  <si>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</si>
  <si>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</si>
  <si>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</si>
  <si>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</si>
  <si>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</si>
  <si>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</si>
  <si>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</si>
  <si>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</si>
  <si>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</si>
  <si>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</si>
  <si>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</si>
  <si>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</si>
  <si>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</si>
  <si>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</si>
  <si>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</si>
  <si>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</si>
  <si>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</si>
  <si>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</si>
  <si>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</si>
  <si>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</si>
  <si>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</si>
  <si>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</si>
  <si>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</si>
  <si>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</si>
  <si>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</si>
  <si>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</si>
  <si>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</si>
  <si>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</si>
  <si>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</si>
  <si>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</si>
  <si>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</si>
  <si>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</si>
  <si>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</si>
  <si>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</si>
  <si>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</si>
  <si>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</si>
  <si>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</si>
  <si>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</si>
  <si>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</si>
  <si>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</si>
  <si>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</si>
  <si>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</si>
  <si>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</si>
  <si>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</si>
  <si>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</si>
  <si>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</si>
  <si>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</si>
  <si>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</si>
  <si>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</si>
  <si>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</si>
  <si>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過去5年間は類似団体よりも多く利益を上げて安定した経営となっているが、H30年度に償還終了により企業債残高が大幅に減少したことから、経常収支比率及び流動比率の大幅増、給水原価の減少傾向が強くなった。これにより、類似団体と比べても経営状況は安定状態にある。
　しかし、後年において、人口減少や節水意識による給水収益の減少が懸念されるため、費用削減策を打ち出す必要があり、令和3年度からは基本水量の見直しを予定している。
　また、有収率は過去5年以上平均値よりも高く、ほぼ収益として反映されており、漏水やメーター不感はほぼ起きていないと考えられる。しかし一方で、施設利用率については過去5年以上50％以下となっており、有効な施設利用とはなっていない。
　よって、人口や水需要予測などを活用して、有効な施設利用、規模を判断し、ダウンサイジングなど検討する必要がある。</t>
    <phoneticPr fontId="4"/>
  </si>
  <si>
    <t>平成27年度から法定耐用年数を経過した管路が出始め、その後老朽管路が一気に増えることになる。今後は更新管路の見極めや、企業債の借入れも視野に入れた財源確保・更新費用の平準化などに取り組む必要がある。
　令和2年度からは管路の耐震化を計画的に実施し、水道水の安定供給に努めていく予定。</t>
    <phoneticPr fontId="4"/>
  </si>
  <si>
    <t>現在は有収率や料金回収率も高く、企業債残高も令和３年で償還が終了する予定であることから、安定した経営状況にある。
　しかし、今後の人口減少や節水意識による給水収益の減少に対する費用削減策、また、水需要予測などを活用した有効な施設利用やダウンサイジングなどを検討する必要がある。
　また、老朽管路の耐震化及び更新管路の見極めや、企業債の借入れも視野に入れた財源確保・更新費用の平準化などに取り組む必要がある。</t>
    <rPh sb="22" eb="2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</si>
</sst>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E7-4B7B-B46C-002769EB6E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70E7-4B7B-B46C-002769EB6E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46.03</c:v>
                </c:pt>
                <c:pt idx="1">
                  <c:v>46.79</c:v>
                </c:pt>
                <c:pt idx="2">
                  <c:v>47.75</c:v>
                </c:pt>
                <c:pt idx="3">
                  <c:v>47.84</c:v>
                </c:pt>
                <c:pt idx="4">
                  <c:v>47.9</c:v>
                </c:pt>
              </c:numCache>
            </c:numRef>
          </c:val>
          <c:extLst>
            <c:ext xmlns:c16="http://schemas.microsoft.com/office/drawing/2014/chart" uri="{C3380CC4-5D6E-409C-BE32-E72D297353CC}">
              <c16:uniqueId val="{00000000-CB00-4448-A1C4-845AB5AA9C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CB00-4448-A1C4-845AB5AA9C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96.43</c:v>
                </c:pt>
                <c:pt idx="1">
                  <c:v>95.51</c:v>
                </c:pt>
                <c:pt idx="2">
                  <c:v>94.97</c:v>
                </c:pt>
                <c:pt idx="3">
                  <c:v>94.67</c:v>
                </c:pt>
                <c:pt idx="4">
                  <c:v>94.83</c:v>
                </c:pt>
              </c:numCache>
            </c:numRef>
          </c:val>
          <c:extLst>
            <c:ext xmlns:c16="http://schemas.microsoft.com/office/drawing/2014/chart" uri="{C3380CC4-5D6E-409C-BE32-E72D297353CC}">
              <c16:uniqueId val="{00000000-4E08-46B1-AFA3-C588DABAC6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4E08-46B1-AFA3-C588DABAC6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120.78</c:v>
                </c:pt>
                <c:pt idx="1">
                  <c:v>119.86</c:v>
                </c:pt>
                <c:pt idx="2">
                  <c:v>121.7</c:v>
                </c:pt>
                <c:pt idx="3">
                  <c:v>126.99</c:v>
                </c:pt>
                <c:pt idx="4">
                  <c:v>128.69</c:v>
                </c:pt>
              </c:numCache>
            </c:numRef>
          </c:val>
          <c:extLst>
            <c:ext xmlns:c16="http://schemas.microsoft.com/office/drawing/2014/chart" uri="{C3380CC4-5D6E-409C-BE32-E72D297353CC}">
              <c16:uniqueId val="{00000000-F28D-4062-AF45-5182949259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28D-4062-AF45-5182949259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50.77</c:v>
                </c:pt>
                <c:pt idx="1">
                  <c:v>53.79</c:v>
                </c:pt>
                <c:pt idx="2">
                  <c:v>56.67</c:v>
                </c:pt>
                <c:pt idx="3">
                  <c:v>58.92</c:v>
                </c:pt>
                <c:pt idx="4">
                  <c:v>61.42</c:v>
                </c:pt>
              </c:numCache>
            </c:numRef>
          </c:val>
          <c:extLst>
            <c:ext xmlns:c16="http://schemas.microsoft.com/office/drawing/2014/chart" uri="{C3380CC4-5D6E-409C-BE32-E72D297353CC}">
              <c16:uniqueId val="{00000000-2656-45B0-97A9-3C0B67E48A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2656-45B0-97A9-3C0B67E48A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1.42</c:v>
                </c:pt>
                <c:pt idx="1">
                  <c:v>1.42</c:v>
                </c:pt>
                <c:pt idx="2">
                  <c:v>1.41</c:v>
                </c:pt>
                <c:pt idx="3">
                  <c:v>1.41</c:v>
                </c:pt>
                <c:pt idx="4">
                  <c:v>1.41</c:v>
                </c:pt>
              </c:numCache>
            </c:numRef>
          </c:val>
          <c:extLst>
            <c:ext xmlns:c16="http://schemas.microsoft.com/office/drawing/2014/chart" uri="{C3380CC4-5D6E-409C-BE32-E72D297353CC}">
              <c16:uniqueId val="{00000000-DE3B-40BA-9BF6-AC9165D085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DE3B-40BA-9BF6-AC9165D085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5F-41F3-8D1F-1A9B3E648F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995F-41F3-8D1F-1A9B3E648F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360.49</c:v>
                </c:pt>
                <c:pt idx="1">
                  <c:v>542.65</c:v>
                </c:pt>
                <c:pt idx="2">
                  <c:v>869.9</c:v>
                </c:pt>
                <c:pt idx="3">
                  <c:v>6970.81</c:v>
                </c:pt>
                <c:pt idx="4">
                  <c:v>4523.07</c:v>
                </c:pt>
              </c:numCache>
            </c:numRef>
          </c:val>
          <c:extLst>
            <c:ext xmlns:c16="http://schemas.microsoft.com/office/drawing/2014/chart" uri="{C3380CC4-5D6E-409C-BE32-E72D297353CC}">
              <c16:uniqueId val="{00000000-CFDF-4C18-B6C1-0D885B55DA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CFDF-4C18-B6C1-0D885B55DA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46.21</c:v>
                </c:pt>
                <c:pt idx="1">
                  <c:v>25.85</c:v>
                </c:pt>
                <c:pt idx="2">
                  <c:v>10.53</c:v>
                </c:pt>
                <c:pt idx="3">
                  <c:v>0.27</c:v>
                </c:pt>
                <c:pt idx="4">
                  <c:v>0.18</c:v>
                </c:pt>
              </c:numCache>
            </c:numRef>
          </c:val>
          <c:extLst>
            <c:ext xmlns:c16="http://schemas.microsoft.com/office/drawing/2014/chart" uri="{C3380CC4-5D6E-409C-BE32-E72D297353CC}">
              <c16:uniqueId val="{00000000-2520-47F4-A612-47E097A9E0A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2520-47F4-A612-47E097A9E0A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119.73</c:v>
                </c:pt>
                <c:pt idx="1">
                  <c:v>118.69</c:v>
                </c:pt>
                <c:pt idx="2">
                  <c:v>121</c:v>
                </c:pt>
                <c:pt idx="3">
                  <c:v>126.57</c:v>
                </c:pt>
                <c:pt idx="4">
                  <c:v>128.28</c:v>
                </c:pt>
              </c:numCache>
            </c:numRef>
          </c:val>
          <c:extLst>
            <c:ext xmlns:c16="http://schemas.microsoft.com/office/drawing/2014/chart" uri="{C3380CC4-5D6E-409C-BE32-E72D297353CC}">
              <c16:uniqueId val="{00000000-19BE-4D73-A8D8-61AC26369A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19BE-4D73-A8D8-61AC26369A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196.86</c:v>
                </c:pt>
                <c:pt idx="1">
                  <c:v>198.68</c:v>
                </c:pt>
                <c:pt idx="2">
                  <c:v>194.52</c:v>
                </c:pt>
                <c:pt idx="3">
                  <c:v>186.02</c:v>
                </c:pt>
                <c:pt idx="4">
                  <c:v>183.97</c:v>
                </c:pt>
              </c:numCache>
            </c:numRef>
          </c:val>
          <c:extLst>
            <c:ext xmlns:c16="http://schemas.microsoft.com/office/drawing/2014/chart" uri="{C3380CC4-5D6E-409C-BE32-E72D297353CC}">
              <c16:uniqueId val="{00000000-D23D-4EC3-83AF-2841C2AF7B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D23D-4EC3-83AF-2841C2AF7B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平川市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31112</v>
      </c>
      <c r="AM8" s="71"/>
      <c r="AN8" s="71"/>
      <c r="AO8" s="71"/>
      <c r="AP8" s="71"/>
      <c r="AQ8" s="71"/>
      <c r="AR8" s="71"/>
      <c r="AS8" s="71"/>
      <c r="AT8" s="67">
        <f>データ!$S$6</f>
        <v>346.01</v>
      </c>
      <c r="AU8" s="68"/>
      <c r="AV8" s="68"/>
      <c r="AW8" s="68"/>
      <c r="AX8" s="68"/>
      <c r="AY8" s="68"/>
      <c r="AZ8" s="68"/>
      <c r="BA8" s="68"/>
      <c r="BB8" s="70">
        <f>データ!$T$6</f>
        <v>89.92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99.22</v>
      </c>
      <c r="J10" s="68"/>
      <c r="K10" s="68"/>
      <c r="L10" s="68"/>
      <c r="M10" s="68"/>
      <c r="N10" s="68"/>
      <c r="O10" s="69"/>
      <c r="P10" s="70">
        <f>データ!$P$6</f>
        <v>88.43</v>
      </c>
      <c r="Q10" s="70"/>
      <c r="R10" s="70"/>
      <c r="S10" s="70"/>
      <c r="T10" s="70"/>
      <c r="U10" s="70"/>
      <c r="V10" s="70"/>
      <c r="W10" s="71">
        <f>データ!$Q$6</f>
        <v>4510</v>
      </c>
      <c r="X10" s="71"/>
      <c r="Y10" s="71"/>
      <c r="Z10" s="71"/>
      <c r="AA10" s="71"/>
      <c r="AB10" s="71"/>
      <c r="AC10" s="71"/>
      <c r="AD10" s="2"/>
      <c r="AE10" s="2"/>
      <c r="AF10" s="2"/>
      <c r="AG10" s="2"/>
      <c r="AH10" s="4"/>
      <c r="AI10" s="4"/>
      <c r="AJ10" s="4"/>
      <c r="AK10" s="4"/>
      <c r="AL10" s="71">
        <f>データ!$U$6</f>
        <v>27357</v>
      </c>
      <c r="AM10" s="71"/>
      <c r="AN10" s="71"/>
      <c r="AO10" s="71"/>
      <c r="AP10" s="71"/>
      <c r="AQ10" s="71"/>
      <c r="AR10" s="71"/>
      <c r="AS10" s="71"/>
      <c r="AT10" s="67">
        <f>データ!$V$6</f>
        <v>43.15</v>
      </c>
      <c r="AU10" s="68"/>
      <c r="AV10" s="68"/>
      <c r="AW10" s="68"/>
      <c r="AX10" s="68"/>
      <c r="AY10" s="68"/>
      <c r="AZ10" s="68"/>
      <c r="BA10" s="68"/>
      <c r="BB10" s="70">
        <f>データ!$W$6</f>
        <v>634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WtDy4cQUu2Iq4NuY6XR5Ywbz6dsNZGJ1lhjyfvkZQZQbmQicBaqc7XZYVRrzfpwwaE88wjdk/T2fA2tRejGUg==" saltValue="WqiTkf6w/le4RzJtiUPd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22101</v>
      </c>
      <c r="D6" s="34">
        <f t="shared" si="3"/>
        <v>46</v>
      </c>
      <c r="E6" s="34">
        <f t="shared" si="3"/>
        <v>1</v>
      </c>
      <c r="F6" s="34">
        <f t="shared" si="3"/>
        <v>0</v>
      </c>
      <c r="G6" s="34">
        <f t="shared" si="3"/>
        <v>1</v>
      </c>
      <c r="H6" s="34" t="str">
        <f t="shared" si="3"/>
        <v>青森県　平川市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99.22</v>
      </c>
      <c r="P6" s="35">
        <f t="shared" si="3"/>
        <v>88.43</v>
      </c>
      <c r="Q6" s="35">
        <f t="shared" si="3"/>
        <v>4510</v>
      </c>
      <c r="R6" s="35">
        <f t="shared" si="3"/>
        <v>31112</v>
      </c>
      <c r="S6" s="35">
        <f t="shared" si="3"/>
        <v>346.01</v>
      </c>
      <c r="T6" s="35">
        <f t="shared" si="3"/>
        <v>89.92</v>
      </c>
      <c r="U6" s="35">
        <f t="shared" si="3"/>
        <v>27357</v>
      </c>
      <c r="V6" s="35">
        <f t="shared" si="3"/>
        <v>43.15</v>
      </c>
      <c r="W6" s="35">
        <f t="shared" si="3"/>
        <v>634</v>
      </c>
      <c r="X6" s="36">
        <f>IF(X7="",NA(),X7)</f>
        <v>120.78</v>
      </c>
      <c r="Y6" s="36">
        <f t="shared" ref="Y6:AG6" si="4">IF(Y7="",NA(),Y7)</f>
        <v>119.86</v>
      </c>
      <c r="Z6" s="36">
        <f t="shared" si="4"/>
        <v>121.7</v>
      </c>
      <c r="AA6" s="36">
        <f t="shared" si="4"/>
        <v>126.99</v>
      </c>
      <c r="AB6" s="36">
        <f t="shared" si="4"/>
        <v>128.69</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360.49</v>
      </c>
      <c r="AU6" s="36">
        <f t="shared" ref="AU6:BC6" si="6">IF(AU7="",NA(),AU7)</f>
        <v>542.65</v>
      </c>
      <c r="AV6" s="36">
        <f t="shared" si="6"/>
        <v>869.9</v>
      </c>
      <c r="AW6" s="36">
        <f t="shared" si="6"/>
        <v>6970.81</v>
      </c>
      <c r="AX6" s="36">
        <f t="shared" si="6"/>
        <v>4523.07</v>
      </c>
      <c r="AY6" s="36">
        <f t="shared" si="6"/>
        <v>391.54</v>
      </c>
      <c r="AZ6" s="36">
        <f t="shared" si="6"/>
        <v>384.34</v>
      </c>
      <c r="BA6" s="36">
        <f t="shared" si="6"/>
        <v>359.47</v>
      </c>
      <c r="BB6" s="36">
        <f t="shared" si="6"/>
        <v>369.69</v>
      </c>
      <c r="BC6" s="36">
        <f t="shared" si="6"/>
        <v>379.08</v>
      </c>
      <c r="BD6" s="35" t="str">
        <f>IF(BD7="","",IF(BD7="-","【-】","【"&amp;SUBSTITUTE(TEXT(BD7,"#,##0.00"),"-","△")&amp;"】"))</f>
        <v>【264.97】</v>
      </c>
      <c r="BE6" s="36">
        <f>IF(BE7="",NA(),BE7)</f>
        <v>46.21</v>
      </c>
      <c r="BF6" s="36">
        <f t="shared" ref="BF6:BN6" si="7">IF(BF7="",NA(),BF7)</f>
        <v>25.85</v>
      </c>
      <c r="BG6" s="36">
        <f t="shared" si="7"/>
        <v>10.53</v>
      </c>
      <c r="BH6" s="36">
        <f t="shared" si="7"/>
        <v>0.27</v>
      </c>
      <c r="BI6" s="36">
        <f t="shared" si="7"/>
        <v>0.18</v>
      </c>
      <c r="BJ6" s="36">
        <f t="shared" si="7"/>
        <v>386.97</v>
      </c>
      <c r="BK6" s="36">
        <f t="shared" si="7"/>
        <v>380.58</v>
      </c>
      <c r="BL6" s="36">
        <f t="shared" si="7"/>
        <v>401.79</v>
      </c>
      <c r="BM6" s="36">
        <f t="shared" si="7"/>
        <v>402.99</v>
      </c>
      <c r="BN6" s="36">
        <f t="shared" si="7"/>
        <v>398.98</v>
      </c>
      <c r="BO6" s="35" t="str">
        <f>IF(BO7="","",IF(BO7="-","【-】","【"&amp;SUBSTITUTE(TEXT(BO7,"#,##0.00"),"-","△")&amp;"】"))</f>
        <v>【266.61】</v>
      </c>
      <c r="BP6" s="36">
        <f>IF(BP7="",NA(),BP7)</f>
        <v>119.73</v>
      </c>
      <c r="BQ6" s="36">
        <f t="shared" ref="BQ6:BY6" si="8">IF(BQ7="",NA(),BQ7)</f>
        <v>118.69</v>
      </c>
      <c r="BR6" s="36">
        <f t="shared" si="8"/>
        <v>121</v>
      </c>
      <c r="BS6" s="36">
        <f t="shared" si="8"/>
        <v>126.57</v>
      </c>
      <c r="BT6" s="36">
        <f t="shared" si="8"/>
        <v>128.28</v>
      </c>
      <c r="BU6" s="36">
        <f t="shared" si="8"/>
        <v>101.72</v>
      </c>
      <c r="BV6" s="36">
        <f t="shared" si="8"/>
        <v>102.38</v>
      </c>
      <c r="BW6" s="36">
        <f t="shared" si="8"/>
        <v>100.12</v>
      </c>
      <c r="BX6" s="36">
        <f t="shared" si="8"/>
        <v>98.66</v>
      </c>
      <c r="BY6" s="36">
        <f t="shared" si="8"/>
        <v>98.64</v>
      </c>
      <c r="BZ6" s="35" t="str">
        <f>IF(BZ7="","",IF(BZ7="-","【-】","【"&amp;SUBSTITUTE(TEXT(BZ7,"#,##0.00"),"-","△")&amp;"】"))</f>
        <v>【103.24】</v>
      </c>
      <c r="CA6" s="36">
        <f>IF(CA7="",NA(),CA7)</f>
        <v>196.86</v>
      </c>
      <c r="CB6" s="36">
        <f t="shared" ref="CB6:CJ6" si="9">IF(CB7="",NA(),CB7)</f>
        <v>198.68</v>
      </c>
      <c r="CC6" s="36">
        <f t="shared" si="9"/>
        <v>194.52</v>
      </c>
      <c r="CD6" s="36">
        <f t="shared" si="9"/>
        <v>186.02</v>
      </c>
      <c r="CE6" s="36">
        <f t="shared" si="9"/>
        <v>183.97</v>
      </c>
      <c r="CF6" s="36">
        <f t="shared" si="9"/>
        <v>168.2</v>
      </c>
      <c r="CG6" s="36">
        <f t="shared" si="9"/>
        <v>168.67</v>
      </c>
      <c r="CH6" s="36">
        <f t="shared" si="9"/>
        <v>174.97</v>
      </c>
      <c r="CI6" s="36">
        <f t="shared" si="9"/>
        <v>178.59</v>
      </c>
      <c r="CJ6" s="36">
        <f t="shared" si="9"/>
        <v>178.92</v>
      </c>
      <c r="CK6" s="35" t="str">
        <f>IF(CK7="","",IF(CK7="-","【-】","【"&amp;SUBSTITUTE(TEXT(CK7,"#,##0.00"),"-","△")&amp;"】"))</f>
        <v>【168.38】</v>
      </c>
      <c r="CL6" s="36">
        <f>IF(CL7="",NA(),CL7)</f>
        <v>46.03</v>
      </c>
      <c r="CM6" s="36">
        <f t="shared" ref="CM6:CU6" si="10">IF(CM7="",NA(),CM7)</f>
        <v>46.79</v>
      </c>
      <c r="CN6" s="36">
        <f t="shared" si="10"/>
        <v>47.75</v>
      </c>
      <c r="CO6" s="36">
        <f t="shared" si="10"/>
        <v>47.84</v>
      </c>
      <c r="CP6" s="36">
        <f t="shared" si="10"/>
        <v>47.9</v>
      </c>
      <c r="CQ6" s="36">
        <f t="shared" si="10"/>
        <v>54.77</v>
      </c>
      <c r="CR6" s="36">
        <f t="shared" si="10"/>
        <v>54.92</v>
      </c>
      <c r="CS6" s="36">
        <f t="shared" si="10"/>
        <v>55.63</v>
      </c>
      <c r="CT6" s="36">
        <f t="shared" si="10"/>
        <v>55.03</v>
      </c>
      <c r="CU6" s="36">
        <f t="shared" si="10"/>
        <v>55.14</v>
      </c>
      <c r="CV6" s="35" t="str">
        <f>IF(CV7="","",IF(CV7="-","【-】","【"&amp;SUBSTITUTE(TEXT(CV7,"#,##0.00"),"-","△")&amp;"】"))</f>
        <v>【60.00】</v>
      </c>
      <c r="CW6" s="36">
        <f>IF(CW7="",NA(),CW7)</f>
        <v>96.43</v>
      </c>
      <c r="CX6" s="36">
        <f t="shared" ref="CX6:DF6" si="11">IF(CX7="",NA(),CX7)</f>
        <v>95.51</v>
      </c>
      <c r="CY6" s="36">
        <f t="shared" si="11"/>
        <v>94.97</v>
      </c>
      <c r="CZ6" s="36">
        <f t="shared" si="11"/>
        <v>94.67</v>
      </c>
      <c r="DA6" s="36">
        <f t="shared" si="11"/>
        <v>94.83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50.77</v>
      </c>
      <c r="DI6" s="36">
        <f t="shared" ref="DI6:DQ6" si="12">IF(DI7="",NA(),DI7)</f>
        <v>53.79</v>
      </c>
      <c r="DJ6" s="36">
        <f t="shared" si="12"/>
        <v>56.67</v>
      </c>
      <c r="DK6" s="36">
        <f t="shared" si="12"/>
        <v>58.92</v>
      </c>
      <c r="DL6" s="36">
        <f t="shared" si="12"/>
        <v>61.42</v>
      </c>
      <c r="DM6" s="36">
        <f t="shared" si="12"/>
        <v>47.46</v>
      </c>
      <c r="DN6" s="36">
        <f t="shared" si="12"/>
        <v>48.49</v>
      </c>
      <c r="DO6" s="36">
        <f t="shared" si="12"/>
        <v>48.05</v>
      </c>
      <c r="DP6" s="36">
        <f t="shared" si="12"/>
        <v>48.87</v>
      </c>
      <c r="DQ6" s="36">
        <f t="shared" si="12"/>
        <v>49.92</v>
      </c>
      <c r="DR6" s="35" t="str">
        <f>IF(DR7="","",IF(DR7="-","【-】","【"&amp;SUBSTITUTE(TEXT(DR7,"#,##0.00"),"-","△")&amp;"】"))</f>
        <v>【49.59】</v>
      </c>
      <c r="DS6" s="36">
        <f>IF(DS7="",NA(),DS7)</f>
        <v>1.42</v>
      </c>
      <c r="DT6" s="36">
        <f t="shared" ref="DT6:EB6" si="13">IF(DT7="",NA(),DT7)</f>
        <v>1.42</v>
      </c>
      <c r="DU6" s="36">
        <f t="shared" si="13"/>
        <v>1.41</v>
      </c>
      <c r="DV6" s="36">
        <f t="shared" si="13"/>
        <v>1.41</v>
      </c>
      <c r="DW6" s="36">
        <f t="shared" si="13"/>
        <v>1.41</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5">
        <f t="shared" ref="EE6:EM6" si="14">IF(EE7="",NA(),EE7)</f>
        <v>0</v>
      </c>
      <c r="EF6" s="35">
        <f t="shared" si="14"/>
        <v>0</v>
      </c>
      <c r="EG6" s="35">
        <f t="shared" si="14"/>
        <v>0</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22101</v>
      </c>
      <c r="D7" s="38">
        <v>46</v>
      </c>
      <c r="E7" s="38">
        <v>1</v>
      </c>
      <c r="F7" s="38">
        <v>0</v>
      </c>
      <c r="G7" s="38">
        <v>1</v>
      </c>
      <c r="H7" s="38" t="s">
        <v>93</v>
      </c>
      <c r="I7" s="38" t="s">
        <v>94</v>
      </c>
      <c r="J7" s="38" t="s">
        <v>95</v>
      </c>
      <c r="K7" s="38" t="s">
        <v>96</v>
      </c>
      <c r="L7" s="38" t="s">
        <v>97</v>
      </c>
      <c r="M7" s="38" t="s">
        <v>98</v>
      </c>
      <c r="N7" s="39" t="s">
        <v>99</v>
      </c>
      <c r="O7" s="39">
        <v>99.22</v>
      </c>
      <c r="P7" s="39">
        <v>88.43</v>
      </c>
      <c r="Q7" s="39">
        <v>4510</v>
      </c>
      <c r="R7" s="39">
        <v>31112</v>
      </c>
      <c r="S7" s="39">
        <v>346.01</v>
      </c>
      <c r="T7" s="39">
        <v>89.92</v>
      </c>
      <c r="U7" s="39">
        <v>27357</v>
      </c>
      <c r="V7" s="39">
        <v>43.15</v>
      </c>
      <c r="W7" s="39">
        <v>634</v>
      </c>
      <c r="X7" s="39">
        <v>120.78</v>
      </c>
      <c r="Y7" s="39">
        <v>119.86</v>
      </c>
      <c r="Z7" s="39">
        <v>121.7</v>
      </c>
      <c r="AA7" s="39">
        <v>126.99</v>
      </c>
      <c r="AB7" s="39">
        <v>128.69</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360.49</v>
      </c>
      <c r="AU7" s="39">
        <v>542.65</v>
      </c>
      <c r="AV7" s="39">
        <v>869.9</v>
      </c>
      <c r="AW7" s="39">
        <v>6970.81</v>
      </c>
      <c r="AX7" s="39">
        <v>4523.07</v>
      </c>
      <c r="AY7" s="39">
        <v>391.54</v>
      </c>
      <c r="AZ7" s="39">
        <v>384.34</v>
      </c>
      <c r="BA7" s="39">
        <v>359.47</v>
      </c>
      <c r="BB7" s="39">
        <v>369.69</v>
      </c>
      <c r="BC7" s="39">
        <v>379.08</v>
      </c>
      <c r="BD7" s="39">
        <v>264.97000000000003</v>
      </c>
      <c r="BE7" s="39">
        <v>46.21</v>
      </c>
      <c r="BF7" s="39">
        <v>25.85</v>
      </c>
      <c r="BG7" s="39">
        <v>10.53</v>
      </c>
      <c r="BH7" s="39">
        <v>0.27</v>
      </c>
      <c r="BI7" s="39">
        <v>0.18</v>
      </c>
      <c r="BJ7" s="39">
        <v>386.97</v>
      </c>
      <c r="BK7" s="39">
        <v>380.58</v>
      </c>
      <c r="BL7" s="39">
        <v>401.79</v>
      </c>
      <c r="BM7" s="39">
        <v>402.99</v>
      </c>
      <c r="BN7" s="39">
        <v>398.98</v>
      </c>
      <c r="BO7" s="39">
        <v>266.61</v>
      </c>
      <c r="BP7" s="39">
        <v>119.73</v>
      </c>
      <c r="BQ7" s="39">
        <v>118.69</v>
      </c>
      <c r="BR7" s="39">
        <v>121</v>
      </c>
      <c r="BS7" s="39">
        <v>126.57</v>
      </c>
      <c r="BT7" s="39">
        <v>128.28</v>
      </c>
      <c r="BU7" s="39">
        <v>101.72</v>
      </c>
      <c r="BV7" s="39">
        <v>102.38</v>
      </c>
      <c r="BW7" s="39">
        <v>100.12</v>
      </c>
      <c r="BX7" s="39">
        <v>98.66</v>
      </c>
      <c r="BY7" s="39">
        <v>98.64</v>
      </c>
      <c r="BZ7" s="39">
        <v>103.24</v>
      </c>
      <c r="CA7" s="39">
        <v>196.86</v>
      </c>
      <c r="CB7" s="39">
        <v>198.68</v>
      </c>
      <c r="CC7" s="39">
        <v>194.52</v>
      </c>
      <c r="CD7" s="39">
        <v>186.02</v>
      </c>
      <c r="CE7" s="39">
        <v>183.97</v>
      </c>
      <c r="CF7" s="39">
        <v>168.2</v>
      </c>
      <c r="CG7" s="39">
        <v>168.67</v>
      </c>
      <c r="CH7" s="39">
        <v>174.97</v>
      </c>
      <c r="CI7" s="39">
        <v>178.59</v>
      </c>
      <c r="CJ7" s="39">
        <v>178.92</v>
      </c>
      <c r="CK7" s="39">
        <v>168.38</v>
      </c>
      <c r="CL7" s="39">
        <v>46.03</v>
      </c>
      <c r="CM7" s="39">
        <v>46.79</v>
      </c>
      <c r="CN7" s="39">
        <v>47.75</v>
      </c>
      <c r="CO7" s="39">
        <v>47.84</v>
      </c>
      <c r="CP7" s="39">
        <v>47.9</v>
      </c>
      <c r="CQ7" s="39">
        <v>54.77</v>
      </c>
      <c r="CR7" s="39">
        <v>54.92</v>
      </c>
      <c r="CS7" s="39">
        <v>55.63</v>
      </c>
      <c r="CT7" s="39">
        <v>55.03</v>
      </c>
      <c r="CU7" s="39">
        <v>55.14</v>
      </c>
      <c r="CV7" s="39">
        <v>60</v>
      </c>
      <c r="CW7" s="39">
        <v>96.43</v>
      </c>
      <c r="CX7" s="39">
        <v>95.51</v>
      </c>
      <c r="CY7" s="39">
        <v>94.97</v>
      </c>
      <c r="CZ7" s="39">
        <v>94.67</v>
      </c>
      <c r="DA7" s="39">
        <v>94.83</v>
      </c>
      <c r="DB7" s="39">
        <v>82.89</v>
      </c>
      <c r="DC7" s="39">
        <v>82.66</v>
      </c>
      <c r="DD7" s="39">
        <v>82.04</v>
      </c>
      <c r="DE7" s="39">
        <v>81.900000000000006</v>
      </c>
      <c r="DF7" s="39">
        <v>81.39</v>
      </c>
      <c r="DG7" s="39">
        <v>89.8</v>
      </c>
      <c r="DH7" s="39">
        <v>50.77</v>
      </c>
      <c r="DI7" s="39">
        <v>53.79</v>
      </c>
      <c r="DJ7" s="39">
        <v>56.67</v>
      </c>
      <c r="DK7" s="39">
        <v>58.92</v>
      </c>
      <c r="DL7" s="39">
        <v>61.42</v>
      </c>
      <c r="DM7" s="39">
        <v>47.46</v>
      </c>
      <c r="DN7" s="39">
        <v>48.49</v>
      </c>
      <c r="DO7" s="39">
        <v>48.05</v>
      </c>
      <c r="DP7" s="39">
        <v>48.87</v>
      </c>
      <c r="DQ7" s="39">
        <v>49.92</v>
      </c>
      <c r="DR7" s="39">
        <v>49.59</v>
      </c>
      <c r="DS7" s="39">
        <v>1.42</v>
      </c>
      <c r="DT7" s="39">
        <v>1.42</v>
      </c>
      <c r="DU7" s="39">
        <v>1.41</v>
      </c>
      <c r="DV7" s="39">
        <v>1.41</v>
      </c>
      <c r="DW7" s="39">
        <v>1.41</v>
      </c>
      <c r="DX7" s="39">
        <v>9.7100000000000009</v>
      </c>
      <c r="DY7" s="39">
        <v>12.79</v>
      </c>
      <c r="DZ7" s="39">
        <v>13.39</v>
      </c>
      <c r="EA7" s="39">
        <v>14.85</v>
      </c>
      <c r="EB7" s="39">
        <v>16.88</v>
      </c>
      <c r="EC7" s="39">
        <v>19.440000000000001</v>
      </c>
      <c r="ED7" s="39">
        <v>0</v>
      </c>
      <c r="EE7" s="39">
        <v>0</v>
      </c>
      <c r="EF7" s="39">
        <v>0</v>
      </c>
      <c r="EG7" s="39">
        <v>0</v>
      </c>
      <c r="EH7" s="39">
        <v>0</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2021-01-22T07:41:27Z</cp:lastPrinted>
  <dcterms:created xsi:type="dcterms:W3CDTF">2020-12-04T02:02:34Z</dcterms:created>
  <dcterms:modified xsi:type="dcterms:W3CDTF">2021-01-22T07:41:30Z</dcterms:modified>
  <cp:category/>
</cp:coreProperties>
</file>