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30.9\上下水道課１\000 総務係\02_県からの照会等\01_県市町村課_理財Ｇ\08_公営企業に係る経営比較分析表の分析等について\R3年度\"/>
    </mc:Choice>
  </mc:AlternateContent>
  <workbookProtection workbookAlgorithmName="SHA-512" workbookHashValue="6/2e380hxMvm4rkYACEOaMUOMoQ61IpULj9kaZYIIalPQJI8oP9nS63tvHQbKPKGjE//BUvp3ofwFiQ4CD1xyA==" workbookSaltValue="ai5Uol6v1+mi0E3AYwHiO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<sst xmlns="http://schemas.openxmlformats.org/spreadsheetml/2006/main" count="228" uniqueCount="113">
  <si>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</si>
  <si>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</si>
  <si>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</si>
  <si>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</si>
  <si>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</si>
  <si>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</si>
  <si>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</si>
  <si>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</si>
  <si>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</si>
  <si>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</si>
  <si>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</si>
  <si>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</si>
  <si>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</si>
  <si>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</si>
  <si>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</si>
  <si>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</si>
  <si>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</si>
  <si>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</si>
  <si>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</si>
  <si>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</si>
  <si>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</si>
  <si>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</si>
  <si>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</si>
  <si>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</si>
  <si>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</si>
  <si>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</si>
  <si>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</si>
  <si>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</si>
  <si>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</si>
  <si>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</si>
  <si>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</si>
  <si>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</si>
  <si>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</si>
  <si>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</si>
  <si>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</si>
  <si>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</si>
  <si>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</si>
  <si>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</si>
  <si>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</si>
  <si>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</si>
  <si>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</si>
  <si>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</si>
  <si>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</si>
  <si>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</si>
  <si>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</si>
  <si>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</si>
  <si>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</si>
  <si>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</si>
  <si>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</si>
  <si>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</si>
  <si>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</si>
  <si>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</si>
  <si>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</si>
  <si>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</si>
  <si>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</si>
  <si>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</si>
  <si>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</si>
  <si>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</si>
  <si>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</si>
  <si>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</si>
  <si>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</si>
  <si>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</si>
  <si>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</si>
  <si>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</si>
  <si>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</si>
  <si>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</si>
  <si>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</si>
  <si>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</si>
  <si>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</si>
  <si>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</si>
  <si>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</si>
  <si>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</si>
  <si>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</si>
  <si>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</si>
  <si>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</si>
  <si>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</si>
  <si>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</si>
  <si>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</si>
  <si>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</si>
  <si>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</si>
  <si>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</si>
  <si>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</si>
  <si>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</si>
  <si>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</si>
  <si>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</si>
  <si>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</si>
  <si>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</si>
  <si>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</si>
  <si>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</si>
  <si>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</si>
  <si>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</si>
  <si>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</si>
  <si>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</si>
  <si>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</si>
  <si>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</si>
  <si>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</si>
  <si>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</si>
  <si>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</si>
  <si>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</si>
  <si>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</si>
  <si>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</si>
  <si>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</si>
  <si>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</si>
  <si>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</si>
  <si>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</si>
  <si>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</si>
  <si>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</si>
  <si>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</si>
  <si>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</si>
  <si>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</si>
  <si>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法定耐用年数を経過した管路が出始め、今後は老朽管路が一気に増えることになることから、更新管路の見極めや、企業債の借入れも視野に入れた財源確保・更新費用の平準化などに取り組む必要がある。
　令和2年度からは管路の耐震化を実施ししている。今後も計画的に実施し、水道水の安定供給に努めていく予定。</t>
    <rPh sb="18" eb="20">
      <t>コンゴ</t>
    </rPh>
    <rPh sb="117" eb="119">
      <t>コンゴ</t>
    </rPh>
    <rPh sb="124" eb="126">
      <t>ジッシ</t>
    </rPh>
    <phoneticPr fontId="4"/>
  </si>
  <si>
    <t xml:space="preserve"> 過去5年間は類似団体よりも多く利益を上げて安定した経営となっているが、H30年度に償還終了により企業債残高が大幅に減少したことから、経常収支比率及び流動比率の大幅増、給水原価の減少傾向が強くなった。これにより、類似団体と比べても経営状況は安定状態にある。
　しかし、後年において、人口減少や節水意識による給水収益の減少が懸念されるため、費用削減策を打ち出す必要があり、令和3年度からは基本水量の見直しを予定している。
　また、有収率は過去5年以上平均値よりも高く、ほぼ収益として反映されており、漏水やメーター不感はほぼ起きていないと考えられる。しかし一方で、施設利用率については過去5年以上50％以下となっており、有効な施設利用とはなっていない。
　よって、人口や水需要予測などを活用して、有効な施設利用、規模を判断し、施設統合など検討する必要がある。</t>
    <rPh sb="361" eb="363">
      <t>シセツ</t>
    </rPh>
    <rPh sb="363" eb="365">
      <t>トウゴウ</t>
    </rPh>
    <phoneticPr fontId="4"/>
  </si>
  <si>
    <t>　現在は有収率や料金回収率も高く、企業債残高も令和３年で償還が終了する予定であることから、安定した経営状況にある。
　しかし、今後の人口減少や節水意識による給水収益の減少に対する費用削減策、また、水需要予測などを活用した有効な施設利用やダウンサイジングなどを検討する必要がある。
　また、老朽管路の耐震化及び更新管路の見極めや、企業債の借入れも視野に入れた財源確保・更新費用の平準化などに取り組む必要がある。
　これらを盛り込み、令和７年までに経営戦略を改定する。</t>
    <rPh sb="210" eb="211">
      <t>モ</t>
    </rPh>
    <rPh sb="212" eb="213">
      <t>コ</t>
    </rPh>
    <rPh sb="215" eb="217">
      <t>レイワ</t>
    </rPh>
    <rPh sb="218" eb="219">
      <t>ネン</t>
    </rPh>
    <rPh sb="222" eb="224">
      <t>ケイエイ</t>
    </rPh>
    <rPh sb="224" eb="226">
      <t>センリャク</t>
    </rPh>
    <rPh sb="227" eb="229">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</si>
</sst>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formatCode="#,##0.00;&quot;△&quot;#,##0.00;&quot;-&quot;">
                  <c:v>0.31</c:v>
                </c:pt>
              </c:numCache>
            </c:numRef>
          </c:val>
          <c:extLst>
            <c:ext xmlns:c16="http://schemas.microsoft.com/office/drawing/2014/chart" uri="{C3380CC4-5D6E-409C-BE32-E72D297353CC}">
              <c16:uniqueId val="{00000000-AEBB-44A9-9CC5-2FDC228A5D7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AEBB-44A9-9CC5-2FDC228A5D7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46.79</c:v>
                </c:pt>
                <c:pt idx="1">
                  <c:v>47.75</c:v>
                </c:pt>
                <c:pt idx="2">
                  <c:v>47.84</c:v>
                </c:pt>
                <c:pt idx="3">
                  <c:v>47.9</c:v>
                </c:pt>
                <c:pt idx="4">
                  <c:v>49.89</c:v>
                </c:pt>
              </c:numCache>
            </c:numRef>
          </c:val>
          <c:extLst>
            <c:ext xmlns:c16="http://schemas.microsoft.com/office/drawing/2014/chart" uri="{C3380CC4-5D6E-409C-BE32-E72D297353CC}">
              <c16:uniqueId val="{00000000-A7C5-44ED-8D6F-491CF13EAF8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A7C5-44ED-8D6F-491CF13EAF8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95.51</c:v>
                </c:pt>
                <c:pt idx="1">
                  <c:v>94.97</c:v>
                </c:pt>
                <c:pt idx="2">
                  <c:v>94.67</c:v>
                </c:pt>
                <c:pt idx="3">
                  <c:v>94.83</c:v>
                </c:pt>
                <c:pt idx="4">
                  <c:v>94.12</c:v>
                </c:pt>
              </c:numCache>
            </c:numRef>
          </c:val>
          <c:extLst>
            <c:ext xmlns:c16="http://schemas.microsoft.com/office/drawing/2014/chart" uri="{C3380CC4-5D6E-409C-BE32-E72D297353CC}">
              <c16:uniqueId val="{00000000-A4AD-4DD8-8991-C899CF5E9BF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A4AD-4DD8-8991-C899CF5E9BF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119.86</c:v>
                </c:pt>
                <c:pt idx="1">
                  <c:v>121.7</c:v>
                </c:pt>
                <c:pt idx="2">
                  <c:v>126.99</c:v>
                </c:pt>
                <c:pt idx="3">
                  <c:v>128.69</c:v>
                </c:pt>
                <c:pt idx="4">
                  <c:v>132.71</c:v>
                </c:pt>
              </c:numCache>
            </c:numRef>
          </c:val>
          <c:extLst>
            <c:ext xmlns:c16="http://schemas.microsoft.com/office/drawing/2014/chart" uri="{C3380CC4-5D6E-409C-BE32-E72D297353CC}">
              <c16:uniqueId val="{00000000-9E62-444B-8F7D-07421009082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9E62-444B-8F7D-07421009082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53.79</c:v>
                </c:pt>
                <c:pt idx="1">
                  <c:v>56.67</c:v>
                </c:pt>
                <c:pt idx="2">
                  <c:v>58.92</c:v>
                </c:pt>
                <c:pt idx="3">
                  <c:v>61.42</c:v>
                </c:pt>
                <c:pt idx="4">
                  <c:v>63.07</c:v>
                </c:pt>
              </c:numCache>
            </c:numRef>
          </c:val>
          <c:extLst>
            <c:ext xmlns:c16="http://schemas.microsoft.com/office/drawing/2014/chart" uri="{C3380CC4-5D6E-409C-BE32-E72D297353CC}">
              <c16:uniqueId val="{00000000-4FD2-4A2E-BC64-636A0F30AAA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4FD2-4A2E-BC64-636A0F30AAA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1.42</c:v>
                </c:pt>
                <c:pt idx="1">
                  <c:v>1.41</c:v>
                </c:pt>
                <c:pt idx="2">
                  <c:v>1.41</c:v>
                </c:pt>
                <c:pt idx="3">
                  <c:v>1.41</c:v>
                </c:pt>
                <c:pt idx="4">
                  <c:v>1.41</c:v>
                </c:pt>
              </c:numCache>
            </c:numRef>
          </c:val>
          <c:extLst>
            <c:ext xmlns:c16="http://schemas.microsoft.com/office/drawing/2014/chart" uri="{C3380CC4-5D6E-409C-BE32-E72D297353CC}">
              <c16:uniqueId val="{00000000-D1EB-4F3A-8C07-A667790AF24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D1EB-4F3A-8C07-A667790AF24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BD-4738-83A6-8FC2CD7668E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BBBD-4738-83A6-8FC2CD7668E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542.65</c:v>
                </c:pt>
                <c:pt idx="1">
                  <c:v>869.9</c:v>
                </c:pt>
                <c:pt idx="2">
                  <c:v>6970.81</c:v>
                </c:pt>
                <c:pt idx="3">
                  <c:v>4523.07</c:v>
                </c:pt>
                <c:pt idx="4">
                  <c:v>4438.8599999999997</c:v>
                </c:pt>
              </c:numCache>
            </c:numRef>
          </c:val>
          <c:extLst>
            <c:ext xmlns:c16="http://schemas.microsoft.com/office/drawing/2014/chart" uri="{C3380CC4-5D6E-409C-BE32-E72D297353CC}">
              <c16:uniqueId val="{00000000-83D7-45FD-9C77-C0F4C3F0172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83D7-45FD-9C77-C0F4C3F0172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25.85</c:v>
                </c:pt>
                <c:pt idx="1">
                  <c:v>10.53</c:v>
                </c:pt>
                <c:pt idx="2">
                  <c:v>0.27</c:v>
                </c:pt>
                <c:pt idx="3">
                  <c:v>0.18</c:v>
                </c:pt>
                <c:pt idx="4">
                  <c:v>0.09</c:v>
                </c:pt>
              </c:numCache>
            </c:numRef>
          </c:val>
          <c:extLst>
            <c:ext xmlns:c16="http://schemas.microsoft.com/office/drawing/2014/chart" uri="{C3380CC4-5D6E-409C-BE32-E72D297353CC}">
              <c16:uniqueId val="{00000000-4AAA-4E6B-9220-EB17EC396DD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4AAA-4E6B-9220-EB17EC396DD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118.69</c:v>
                </c:pt>
                <c:pt idx="1">
                  <c:v>121</c:v>
                </c:pt>
                <c:pt idx="2">
                  <c:v>126.57</c:v>
                </c:pt>
                <c:pt idx="3">
                  <c:v>128.28</c:v>
                </c:pt>
                <c:pt idx="4">
                  <c:v>131.63</c:v>
                </c:pt>
              </c:numCache>
            </c:numRef>
          </c:val>
          <c:extLst>
            <c:ext xmlns:c16="http://schemas.microsoft.com/office/drawing/2014/chart" uri="{C3380CC4-5D6E-409C-BE32-E72D297353CC}">
              <c16:uniqueId val="{00000000-CB32-498D-9B64-8635C84C9B1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CB32-498D-9B64-8635C84C9B1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198.68</c:v>
                </c:pt>
                <c:pt idx="1">
                  <c:v>194.52</c:v>
                </c:pt>
                <c:pt idx="2">
                  <c:v>186.02</c:v>
                </c:pt>
                <c:pt idx="3">
                  <c:v>183.97</c:v>
                </c:pt>
                <c:pt idx="4">
                  <c:v>176.85</c:v>
                </c:pt>
              </c:numCache>
            </c:numRef>
          </c:val>
          <c:extLst>
            <c:ext xmlns:c16="http://schemas.microsoft.com/office/drawing/2014/chart" uri="{C3380CC4-5D6E-409C-BE32-E72D297353CC}">
              <c16:uniqueId val="{00000000-1152-4A13-8525-CA68481AFD7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1152-4A13-8525-CA68481AFD7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平川市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30708</v>
      </c>
      <c r="AM8" s="61"/>
      <c r="AN8" s="61"/>
      <c r="AO8" s="61"/>
      <c r="AP8" s="61"/>
      <c r="AQ8" s="61"/>
      <c r="AR8" s="61"/>
      <c r="AS8" s="61"/>
      <c r="AT8" s="52">
        <f>データ!$S$6</f>
        <v>346.01</v>
      </c>
      <c r="AU8" s="53"/>
      <c r="AV8" s="53"/>
      <c r="AW8" s="53"/>
      <c r="AX8" s="53"/>
      <c r="AY8" s="53"/>
      <c r="AZ8" s="53"/>
      <c r="BA8" s="53"/>
      <c r="BB8" s="54">
        <f>データ!$T$6</f>
        <v>88.75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99.13</v>
      </c>
      <c r="J10" s="53"/>
      <c r="K10" s="53"/>
      <c r="L10" s="53"/>
      <c r="M10" s="53"/>
      <c r="N10" s="53"/>
      <c r="O10" s="64"/>
      <c r="P10" s="54">
        <f>データ!$P$6</f>
        <v>88.83</v>
      </c>
      <c r="Q10" s="54"/>
      <c r="R10" s="54"/>
      <c r="S10" s="54"/>
      <c r="T10" s="54"/>
      <c r="U10" s="54"/>
      <c r="V10" s="54"/>
      <c r="W10" s="61">
        <f>データ!$Q$6</f>
        <v>4510</v>
      </c>
      <c r="X10" s="61"/>
      <c r="Y10" s="61"/>
      <c r="Z10" s="61"/>
      <c r="AA10" s="61"/>
      <c r="AB10" s="61"/>
      <c r="AC10" s="61"/>
      <c r="AD10" s="2"/>
      <c r="AE10" s="2"/>
      <c r="AF10" s="2"/>
      <c r="AG10" s="2"/>
      <c r="AH10" s="4"/>
      <c r="AI10" s="4"/>
      <c r="AJ10" s="4"/>
      <c r="AK10" s="4"/>
      <c r="AL10" s="61">
        <f>データ!$U$6</f>
        <v>27196</v>
      </c>
      <c r="AM10" s="61"/>
      <c r="AN10" s="61"/>
      <c r="AO10" s="61"/>
      <c r="AP10" s="61"/>
      <c r="AQ10" s="61"/>
      <c r="AR10" s="61"/>
      <c r="AS10" s="61"/>
      <c r="AT10" s="52">
        <f>データ!$V$6</f>
        <v>43.15</v>
      </c>
      <c r="AU10" s="53"/>
      <c r="AV10" s="53"/>
      <c r="AW10" s="53"/>
      <c r="AX10" s="53"/>
      <c r="AY10" s="53"/>
      <c r="AZ10" s="53"/>
      <c r="BA10" s="53"/>
      <c r="BB10" s="54">
        <f>データ!$W$6</f>
        <v>630.27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h7hEh8tJgX5WbQEc1FvWBl2qWYrkEPRQGC7bLMopLYRVRgulyLSY/mqcHreT0qYzkJZWyarMi5Vlo6aIhrjZFg==" saltValue="CRkgmNs1yLAk+uot3DWEj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22101</v>
      </c>
      <c r="D6" s="34">
        <f t="shared" si="3"/>
        <v>46</v>
      </c>
      <c r="E6" s="34">
        <f t="shared" si="3"/>
        <v>1</v>
      </c>
      <c r="F6" s="34">
        <f t="shared" si="3"/>
        <v>0</v>
      </c>
      <c r="G6" s="34">
        <f t="shared" si="3"/>
        <v>1</v>
      </c>
      <c r="H6" s="34" t="str">
        <f t="shared" si="3"/>
        <v>青森県　平川市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99.13</v>
      </c>
      <c r="P6" s="35">
        <f t="shared" si="3"/>
        <v>88.83</v>
      </c>
      <c r="Q6" s="35">
        <f t="shared" si="3"/>
        <v>4510</v>
      </c>
      <c r="R6" s="35">
        <f t="shared" si="3"/>
        <v>30708</v>
      </c>
      <c r="S6" s="35">
        <f t="shared" si="3"/>
        <v>346.01</v>
      </c>
      <c r="T6" s="35">
        <f t="shared" si="3"/>
        <v>88.75</v>
      </c>
      <c r="U6" s="35">
        <f t="shared" si="3"/>
        <v>27196</v>
      </c>
      <c r="V6" s="35">
        <f t="shared" si="3"/>
        <v>43.15</v>
      </c>
      <c r="W6" s="35">
        <f t="shared" si="3"/>
        <v>630.27</v>
      </c>
      <c r="X6" s="36">
        <f>IF(X7="",NA(),X7)</f>
        <v>119.86</v>
      </c>
      <c r="Y6" s="36">
        <f t="shared" ref="Y6:AG6" si="4">IF(Y7="",NA(),Y7)</f>
        <v>121.7</v>
      </c>
      <c r="Z6" s="36">
        <f t="shared" si="4"/>
        <v>126.99</v>
      </c>
      <c r="AA6" s="36">
        <f t="shared" si="4"/>
        <v>128.69</v>
      </c>
      <c r="AB6" s="36">
        <f t="shared" si="4"/>
        <v>132.71</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542.65</v>
      </c>
      <c r="AU6" s="36">
        <f t="shared" ref="AU6:BC6" si="6">IF(AU7="",NA(),AU7)</f>
        <v>869.9</v>
      </c>
      <c r="AV6" s="36">
        <f t="shared" si="6"/>
        <v>6970.81</v>
      </c>
      <c r="AW6" s="36">
        <f t="shared" si="6"/>
        <v>4523.07</v>
      </c>
      <c r="AX6" s="36">
        <f t="shared" si="6"/>
        <v>4438.8599999999997</v>
      </c>
      <c r="AY6" s="36">
        <f t="shared" si="6"/>
        <v>384.34</v>
      </c>
      <c r="AZ6" s="36">
        <f t="shared" si="6"/>
        <v>359.47</v>
      </c>
      <c r="BA6" s="36">
        <f t="shared" si="6"/>
        <v>369.69</v>
      </c>
      <c r="BB6" s="36">
        <f t="shared" si="6"/>
        <v>379.08</v>
      </c>
      <c r="BC6" s="36">
        <f t="shared" si="6"/>
        <v>367.55</v>
      </c>
      <c r="BD6" s="35" t="str">
        <f>IF(BD7="","",IF(BD7="-","【-】","【"&amp;SUBSTITUTE(TEXT(BD7,"#,##0.00"),"-","△")&amp;"】"))</f>
        <v>【260.31】</v>
      </c>
      <c r="BE6" s="36">
        <f>IF(BE7="",NA(),BE7)</f>
        <v>25.85</v>
      </c>
      <c r="BF6" s="36">
        <f t="shared" ref="BF6:BN6" si="7">IF(BF7="",NA(),BF7)</f>
        <v>10.53</v>
      </c>
      <c r="BG6" s="36">
        <f t="shared" si="7"/>
        <v>0.27</v>
      </c>
      <c r="BH6" s="36">
        <f t="shared" si="7"/>
        <v>0.18</v>
      </c>
      <c r="BI6" s="36">
        <f t="shared" si="7"/>
        <v>0.09</v>
      </c>
      <c r="BJ6" s="36">
        <f t="shared" si="7"/>
        <v>380.58</v>
      </c>
      <c r="BK6" s="36">
        <f t="shared" si="7"/>
        <v>401.79</v>
      </c>
      <c r="BL6" s="36">
        <f t="shared" si="7"/>
        <v>402.99</v>
      </c>
      <c r="BM6" s="36">
        <f t="shared" si="7"/>
        <v>398.98</v>
      </c>
      <c r="BN6" s="36">
        <f t="shared" si="7"/>
        <v>418.68</v>
      </c>
      <c r="BO6" s="35" t="str">
        <f>IF(BO7="","",IF(BO7="-","【-】","【"&amp;SUBSTITUTE(TEXT(BO7,"#,##0.00"),"-","△")&amp;"】"))</f>
        <v>【275.67】</v>
      </c>
      <c r="BP6" s="36">
        <f>IF(BP7="",NA(),BP7)</f>
        <v>118.69</v>
      </c>
      <c r="BQ6" s="36">
        <f t="shared" ref="BQ6:BY6" si="8">IF(BQ7="",NA(),BQ7)</f>
        <v>121</v>
      </c>
      <c r="BR6" s="36">
        <f t="shared" si="8"/>
        <v>126.57</v>
      </c>
      <c r="BS6" s="36">
        <f t="shared" si="8"/>
        <v>128.28</v>
      </c>
      <c r="BT6" s="36">
        <f t="shared" si="8"/>
        <v>131.63</v>
      </c>
      <c r="BU6" s="36">
        <f t="shared" si="8"/>
        <v>102.38</v>
      </c>
      <c r="BV6" s="36">
        <f t="shared" si="8"/>
        <v>100.12</v>
      </c>
      <c r="BW6" s="36">
        <f t="shared" si="8"/>
        <v>98.66</v>
      </c>
      <c r="BX6" s="36">
        <f t="shared" si="8"/>
        <v>98.64</v>
      </c>
      <c r="BY6" s="36">
        <f t="shared" si="8"/>
        <v>94.78</v>
      </c>
      <c r="BZ6" s="35" t="str">
        <f>IF(BZ7="","",IF(BZ7="-","【-】","【"&amp;SUBSTITUTE(TEXT(BZ7,"#,##0.00"),"-","△")&amp;"】"))</f>
        <v>【100.05】</v>
      </c>
      <c r="CA6" s="36">
        <f>IF(CA7="",NA(),CA7)</f>
        <v>198.68</v>
      </c>
      <c r="CB6" s="36">
        <f t="shared" ref="CB6:CJ6" si="9">IF(CB7="",NA(),CB7)</f>
        <v>194.52</v>
      </c>
      <c r="CC6" s="36">
        <f t="shared" si="9"/>
        <v>186.02</v>
      </c>
      <c r="CD6" s="36">
        <f t="shared" si="9"/>
        <v>183.97</v>
      </c>
      <c r="CE6" s="36">
        <f t="shared" si="9"/>
        <v>176.85</v>
      </c>
      <c r="CF6" s="36">
        <f t="shared" si="9"/>
        <v>168.67</v>
      </c>
      <c r="CG6" s="36">
        <f t="shared" si="9"/>
        <v>174.97</v>
      </c>
      <c r="CH6" s="36">
        <f t="shared" si="9"/>
        <v>178.59</v>
      </c>
      <c r="CI6" s="36">
        <f t="shared" si="9"/>
        <v>178.92</v>
      </c>
      <c r="CJ6" s="36">
        <f t="shared" si="9"/>
        <v>181.3</v>
      </c>
      <c r="CK6" s="35" t="str">
        <f>IF(CK7="","",IF(CK7="-","【-】","【"&amp;SUBSTITUTE(TEXT(CK7,"#,##0.00"),"-","△")&amp;"】"))</f>
        <v>【166.40】</v>
      </c>
      <c r="CL6" s="36">
        <f>IF(CL7="",NA(),CL7)</f>
        <v>46.79</v>
      </c>
      <c r="CM6" s="36">
        <f t="shared" ref="CM6:CU6" si="10">IF(CM7="",NA(),CM7)</f>
        <v>47.75</v>
      </c>
      <c r="CN6" s="36">
        <f t="shared" si="10"/>
        <v>47.84</v>
      </c>
      <c r="CO6" s="36">
        <f t="shared" si="10"/>
        <v>47.9</v>
      </c>
      <c r="CP6" s="36">
        <f t="shared" si="10"/>
        <v>49.89</v>
      </c>
      <c r="CQ6" s="36">
        <f t="shared" si="10"/>
        <v>54.92</v>
      </c>
      <c r="CR6" s="36">
        <f t="shared" si="10"/>
        <v>55.63</v>
      </c>
      <c r="CS6" s="36">
        <f t="shared" si="10"/>
        <v>55.03</v>
      </c>
      <c r="CT6" s="36">
        <f t="shared" si="10"/>
        <v>55.14</v>
      </c>
      <c r="CU6" s="36">
        <f t="shared" si="10"/>
        <v>55.89</v>
      </c>
      <c r="CV6" s="35" t="str">
        <f>IF(CV7="","",IF(CV7="-","【-】","【"&amp;SUBSTITUTE(TEXT(CV7,"#,##0.00"),"-","△")&amp;"】"))</f>
        <v>【60.69】</v>
      </c>
      <c r="CW6" s="36">
        <f>IF(CW7="",NA(),CW7)</f>
        <v>95.51</v>
      </c>
      <c r="CX6" s="36">
        <f t="shared" ref="CX6:DF6" si="11">IF(CX7="",NA(),CX7)</f>
        <v>94.97</v>
      </c>
      <c r="CY6" s="36">
        <f t="shared" si="11"/>
        <v>94.67</v>
      </c>
      <c r="CZ6" s="36">
        <f t="shared" si="11"/>
        <v>94.83</v>
      </c>
      <c r="DA6" s="36">
        <f t="shared" si="11"/>
        <v>94.12</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53.79</v>
      </c>
      <c r="DI6" s="36">
        <f t="shared" ref="DI6:DQ6" si="12">IF(DI7="",NA(),DI7)</f>
        <v>56.67</v>
      </c>
      <c r="DJ6" s="36">
        <f t="shared" si="12"/>
        <v>58.92</v>
      </c>
      <c r="DK6" s="36">
        <f t="shared" si="12"/>
        <v>61.42</v>
      </c>
      <c r="DL6" s="36">
        <f t="shared" si="12"/>
        <v>63.07</v>
      </c>
      <c r="DM6" s="36">
        <f t="shared" si="12"/>
        <v>48.49</v>
      </c>
      <c r="DN6" s="36">
        <f t="shared" si="12"/>
        <v>48.05</v>
      </c>
      <c r="DO6" s="36">
        <f t="shared" si="12"/>
        <v>48.87</v>
      </c>
      <c r="DP6" s="36">
        <f t="shared" si="12"/>
        <v>49.92</v>
      </c>
      <c r="DQ6" s="36">
        <f t="shared" si="12"/>
        <v>50.63</v>
      </c>
      <c r="DR6" s="35" t="str">
        <f>IF(DR7="","",IF(DR7="-","【-】","【"&amp;SUBSTITUTE(TEXT(DR7,"#,##0.00"),"-","△")&amp;"】"))</f>
        <v>【50.19】</v>
      </c>
      <c r="DS6" s="36">
        <f>IF(DS7="",NA(),DS7)</f>
        <v>1.42</v>
      </c>
      <c r="DT6" s="36">
        <f t="shared" ref="DT6:EB6" si="13">IF(DT7="",NA(),DT7)</f>
        <v>1.41</v>
      </c>
      <c r="DU6" s="36">
        <f t="shared" si="13"/>
        <v>1.41</v>
      </c>
      <c r="DV6" s="36">
        <f t="shared" si="13"/>
        <v>1.41</v>
      </c>
      <c r="DW6" s="36">
        <f t="shared" si="13"/>
        <v>1.41</v>
      </c>
      <c r="DX6" s="36">
        <f t="shared" si="13"/>
        <v>12.79</v>
      </c>
      <c r="DY6" s="36">
        <f t="shared" si="13"/>
        <v>13.39</v>
      </c>
      <c r="DZ6" s="36">
        <f t="shared" si="13"/>
        <v>14.85</v>
      </c>
      <c r="EA6" s="36">
        <f t="shared" si="13"/>
        <v>16.88</v>
      </c>
      <c r="EB6" s="36">
        <f t="shared" si="13"/>
        <v>18.28</v>
      </c>
      <c r="EC6" s="35" t="str">
        <f>IF(EC7="","",IF(EC7="-","【-】","【"&amp;SUBSTITUTE(TEXT(EC7,"#,##0.00"),"-","△")&amp;"】"))</f>
        <v>【20.63】</v>
      </c>
      <c r="ED6" s="35">
        <f>IF(ED7="",NA(),ED7)</f>
        <v>0</v>
      </c>
      <c r="EE6" s="35">
        <f t="shared" ref="EE6:EM6" si="14">IF(EE7="",NA(),EE7)</f>
        <v>0</v>
      </c>
      <c r="EF6" s="35">
        <f t="shared" si="14"/>
        <v>0</v>
      </c>
      <c r="EG6" s="35">
        <f t="shared" si="14"/>
        <v>0</v>
      </c>
      <c r="EH6" s="36">
        <f t="shared" si="14"/>
        <v>0.31</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22101</v>
      </c>
      <c r="D7" s="38">
        <v>46</v>
      </c>
      <c r="E7" s="38">
        <v>1</v>
      </c>
      <c r="F7" s="38">
        <v>0</v>
      </c>
      <c r="G7" s="38">
        <v>1</v>
      </c>
      <c r="H7" s="38" t="s">
        <v>93</v>
      </c>
      <c r="I7" s="38" t="s">
        <v>94</v>
      </c>
      <c r="J7" s="38" t="s">
        <v>95</v>
      </c>
      <c r="K7" s="38" t="s">
        <v>96</v>
      </c>
      <c r="L7" s="38" t="s">
        <v>97</v>
      </c>
      <c r="M7" s="38" t="s">
        <v>98</v>
      </c>
      <c r="N7" s="39" t="s">
        <v>99</v>
      </c>
      <c r="O7" s="39">
        <v>99.13</v>
      </c>
      <c r="P7" s="39">
        <v>88.83</v>
      </c>
      <c r="Q7" s="39">
        <v>4510</v>
      </c>
      <c r="R7" s="39">
        <v>30708</v>
      </c>
      <c r="S7" s="39">
        <v>346.01</v>
      </c>
      <c r="T7" s="39">
        <v>88.75</v>
      </c>
      <c r="U7" s="39">
        <v>27196</v>
      </c>
      <c r="V7" s="39">
        <v>43.15</v>
      </c>
      <c r="W7" s="39">
        <v>630.27</v>
      </c>
      <c r="X7" s="39">
        <v>119.86</v>
      </c>
      <c r="Y7" s="39">
        <v>121.7</v>
      </c>
      <c r="Z7" s="39">
        <v>126.99</v>
      </c>
      <c r="AA7" s="39">
        <v>128.69</v>
      </c>
      <c r="AB7" s="39">
        <v>132.71</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542.65</v>
      </c>
      <c r="AU7" s="39">
        <v>869.9</v>
      </c>
      <c r="AV7" s="39">
        <v>6970.81</v>
      </c>
      <c r="AW7" s="39">
        <v>4523.07</v>
      </c>
      <c r="AX7" s="39">
        <v>4438.8599999999997</v>
      </c>
      <c r="AY7" s="39">
        <v>384.34</v>
      </c>
      <c r="AZ7" s="39">
        <v>359.47</v>
      </c>
      <c r="BA7" s="39">
        <v>369.69</v>
      </c>
      <c r="BB7" s="39">
        <v>379.08</v>
      </c>
      <c r="BC7" s="39">
        <v>367.55</v>
      </c>
      <c r="BD7" s="39">
        <v>260.31</v>
      </c>
      <c r="BE7" s="39">
        <v>25.85</v>
      </c>
      <c r="BF7" s="39">
        <v>10.53</v>
      </c>
      <c r="BG7" s="39">
        <v>0.27</v>
      </c>
      <c r="BH7" s="39">
        <v>0.18</v>
      </c>
      <c r="BI7" s="39">
        <v>0.09</v>
      </c>
      <c r="BJ7" s="39">
        <v>380.58</v>
      </c>
      <c r="BK7" s="39">
        <v>401.79</v>
      </c>
      <c r="BL7" s="39">
        <v>402.99</v>
      </c>
      <c r="BM7" s="39">
        <v>398.98</v>
      </c>
      <c r="BN7" s="39">
        <v>418.68</v>
      </c>
      <c r="BO7" s="39">
        <v>275.67</v>
      </c>
      <c r="BP7" s="39">
        <v>118.69</v>
      </c>
      <c r="BQ7" s="39">
        <v>121</v>
      </c>
      <c r="BR7" s="39">
        <v>126.57</v>
      </c>
      <c r="BS7" s="39">
        <v>128.28</v>
      </c>
      <c r="BT7" s="39">
        <v>131.63</v>
      </c>
      <c r="BU7" s="39">
        <v>102.38</v>
      </c>
      <c r="BV7" s="39">
        <v>100.12</v>
      </c>
      <c r="BW7" s="39">
        <v>98.66</v>
      </c>
      <c r="BX7" s="39">
        <v>98.64</v>
      </c>
      <c r="BY7" s="39">
        <v>94.78</v>
      </c>
      <c r="BZ7" s="39">
        <v>100.05</v>
      </c>
      <c r="CA7" s="39">
        <v>198.68</v>
      </c>
      <c r="CB7" s="39">
        <v>194.52</v>
      </c>
      <c r="CC7" s="39">
        <v>186.02</v>
      </c>
      <c r="CD7" s="39">
        <v>183.97</v>
      </c>
      <c r="CE7" s="39">
        <v>176.85</v>
      </c>
      <c r="CF7" s="39">
        <v>168.67</v>
      </c>
      <c r="CG7" s="39">
        <v>174.97</v>
      </c>
      <c r="CH7" s="39">
        <v>178.59</v>
      </c>
      <c r="CI7" s="39">
        <v>178.92</v>
      </c>
      <c r="CJ7" s="39">
        <v>181.3</v>
      </c>
      <c r="CK7" s="39">
        <v>166.4</v>
      </c>
      <c r="CL7" s="39">
        <v>46.79</v>
      </c>
      <c r="CM7" s="39">
        <v>47.75</v>
      </c>
      <c r="CN7" s="39">
        <v>47.84</v>
      </c>
      <c r="CO7" s="39">
        <v>47.9</v>
      </c>
      <c r="CP7" s="39">
        <v>49.89</v>
      </c>
      <c r="CQ7" s="39">
        <v>54.92</v>
      </c>
      <c r="CR7" s="39">
        <v>55.63</v>
      </c>
      <c r="CS7" s="39">
        <v>55.03</v>
      </c>
      <c r="CT7" s="39">
        <v>55.14</v>
      </c>
      <c r="CU7" s="39">
        <v>55.89</v>
      </c>
      <c r="CV7" s="39">
        <v>60.69</v>
      </c>
      <c r="CW7" s="39">
        <v>95.51</v>
      </c>
      <c r="CX7" s="39">
        <v>94.97</v>
      </c>
      <c r="CY7" s="39">
        <v>94.67</v>
      </c>
      <c r="CZ7" s="39">
        <v>94.83</v>
      </c>
      <c r="DA7" s="39">
        <v>94.12</v>
      </c>
      <c r="DB7" s="39">
        <v>82.66</v>
      </c>
      <c r="DC7" s="39">
        <v>82.04</v>
      </c>
      <c r="DD7" s="39">
        <v>81.900000000000006</v>
      </c>
      <c r="DE7" s="39">
        <v>81.39</v>
      </c>
      <c r="DF7" s="39">
        <v>81.27</v>
      </c>
      <c r="DG7" s="39">
        <v>89.82</v>
      </c>
      <c r="DH7" s="39">
        <v>53.79</v>
      </c>
      <c r="DI7" s="39">
        <v>56.67</v>
      </c>
      <c r="DJ7" s="39">
        <v>58.92</v>
      </c>
      <c r="DK7" s="39">
        <v>61.42</v>
      </c>
      <c r="DL7" s="39">
        <v>63.07</v>
      </c>
      <c r="DM7" s="39">
        <v>48.49</v>
      </c>
      <c r="DN7" s="39">
        <v>48.05</v>
      </c>
      <c r="DO7" s="39">
        <v>48.87</v>
      </c>
      <c r="DP7" s="39">
        <v>49.92</v>
      </c>
      <c r="DQ7" s="39">
        <v>50.63</v>
      </c>
      <c r="DR7" s="39">
        <v>50.19</v>
      </c>
      <c r="DS7" s="39">
        <v>1.42</v>
      </c>
      <c r="DT7" s="39">
        <v>1.41</v>
      </c>
      <c r="DU7" s="39">
        <v>1.41</v>
      </c>
      <c r="DV7" s="39">
        <v>1.41</v>
      </c>
      <c r="DW7" s="39">
        <v>1.41</v>
      </c>
      <c r="DX7" s="39">
        <v>12.79</v>
      </c>
      <c r="DY7" s="39">
        <v>13.39</v>
      </c>
      <c r="DZ7" s="39">
        <v>14.85</v>
      </c>
      <c r="EA7" s="39">
        <v>16.88</v>
      </c>
      <c r="EB7" s="39">
        <v>18.28</v>
      </c>
      <c r="EC7" s="39">
        <v>20.63</v>
      </c>
      <c r="ED7" s="39">
        <v>0</v>
      </c>
      <c r="EE7" s="39">
        <v>0</v>
      </c>
      <c r="EF7" s="39">
        <v>0</v>
      </c>
      <c r="EG7" s="39">
        <v>0</v>
      </c>
      <c r="EH7" s="39">
        <v>0.31</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2022-02-07T00:52:33Z</cp:lastPrinted>
  <dcterms:created xsi:type="dcterms:W3CDTF">2021-12-03T06:42:36Z</dcterms:created>
  <dcterms:modified xsi:type="dcterms:W3CDTF">2022-02-07T00:53:13Z</dcterms:modified>
  <cp:category/>
</cp:coreProperties>
</file>