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0.9\上下水道課１\000 総務係\02_県からの照会等\01_県市町村課_理財Ｇ\08_公営企業に係る経営比較分析表の分析等について\R3年度\10平川市_経営比較分析表（修正）\"/>
    </mc:Choice>
  </mc:AlternateContent>
  <workbookProtection workbookAlgorithmName="SHA-512" workbookHashValue="koPIBr+/CmSwvhp4QFhmZy1N2zcC1I/gWko213j7JsalFHoMYA028zjI7fa6lU2JY/6wFejUt1yjfzWd6urToQ==" workbookSaltValue="D7x6IpgQbxMA83zEiljJD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W10" i="4"/>
  <c r="I10" i="4"/>
  <c r="BB8" i="4"/>
  <c r="AL8" i="4"/>
  <c r="AD8" i="4"/>
  <c r="P8" i="4"/>
  <c r="I8" i="4"/>
  <c r="B8" i="4"/>
</calcChain>
</file>

<file path=xl/sharedStrings.xml><?xml version="1.0" encoding="utf-8"?>
<sst xmlns="http://schemas.openxmlformats.org/spreadsheetml/2006/main" count="253" uniqueCount="117">
  <si>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</si>
  <si>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</si>
  <si>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</si>
  <si>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</si>
  <si>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</si>
  <si>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</si>
  <si>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</si>
  <si>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</si>
  <si>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</si>
  <si>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</si>
  <si>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</si>
  <si>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</si>
  <si>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</si>
  <si>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</si>
  <si>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</si>
  <si>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</si>
  <si>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</si>
  <si>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</si>
  <si>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</si>
  <si>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</si>
  <si>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</si>
  <si>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</si>
  <si>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</si>
  <si>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</si>
  <si>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</si>
  <si>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</si>
  <si>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</si>
  <si>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</si>
  <si>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</si>
  <si>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</si>
  <si>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</si>
  <si>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</si>
  <si>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</si>
  <si>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</si>
  <si>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</si>
  <si>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</si>
  <si>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</si>
  <si>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</si>
  <si>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</si>
  <si>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</si>
  <si>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</si>
  <si>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</si>
  <si>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</si>
  <si>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</si>
  <si>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</si>
  <si>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</si>
  <si>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</si>
  <si>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</si>
  <si>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</si>
  <si>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</si>
  <si>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</si>
  <si>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</si>
  <si>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</si>
  <si>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</si>
  <si>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</si>
  <si>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</si>
  <si>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</si>
  <si>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</si>
  <si>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</si>
  <si>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</si>
  <si>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</si>
  <si>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</si>
  <si>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</si>
  <si>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</si>
  <si>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</si>
  <si>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</si>
  <si>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</si>
  <si>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</si>
  <si>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</si>
  <si>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</si>
  <si>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</si>
  <si>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</si>
  <si>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</si>
  <si>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</si>
  <si>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</si>
  <si>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</si>
  <si>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</si>
  <si>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</si>
  <si>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</si>
  <si>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</si>
  <si>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</si>
  <si>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</si>
  <si>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</si>
  <si>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</si>
  <si>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</si>
  <si>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</si>
  <si>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</si>
  <si>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</si>
  <si>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</si>
  <si>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</si>
  <si>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</si>
  <si>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</si>
  <si>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</si>
  <si>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</si>
  <si>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</si>
  <si>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</si>
  <si>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平川市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</si>
  <si>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</si>
  <si>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</si>
  <si>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</si>
  <si>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</si>
  <si>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</si>
  <si>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</si>
  <si>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</si>
  <si>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</si>
  <si>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</si>
  <si>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</si>
  <si>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</si>
  <si>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</si>
  <si>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</si>
  <si>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</si>
  <si>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</si>
  <si>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</si>
  <si>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</si>
  <si>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今後も人口減少による使用料の減収は避けられず、厳しい経営状態が続くものと考えられるが、限られた人口の中で料金収入の増加は見込めない。
　計画的な点検により早期修繕を行うことで長寿命化を図り、突発的な経費増大が発生することのないよう計画的な維持修繕に努める。</t>
    <phoneticPr fontId="4"/>
  </si>
  <si>
    <t>　有形固定資産減価償却率について、類似団体と比較すると高い比率になっている。
　現状では耐用年数を超えておらず、更新等の必要性はないが計画的な点検による早期修繕を行うことで、重大な故障等を未然に防ぐ必要がある。
　令和２年度より、浄化槽設備の計画的な修繕を行っている。</t>
    <rPh sb="118" eb="120">
      <t>セツビ</t>
    </rPh>
    <rPh sb="125" eb="127">
      <t>シュウゼン</t>
    </rPh>
    <phoneticPr fontId="4"/>
  </si>
  <si>
    <t>　経常収支比率について、毎年右肩上がりではあるものの過去5年間100％を下回っており、累積欠損金比率も年々増加し、類似団体と比較しても高い値となっている。
　企業債残高対事業規模比率については、企業債残高はR1より一般会計において負担することと定めているため皆減した。
  経費回収率については、前年度より減少し、類似団体の半数を下回っている。使用料で賄えておらず、一般会計からの繰入金で賄われている。
　汚水処理原価も類似団体と比較して2倍以上の高い値を示している。
　水洗化率については、水質保全の観点では100％であるものの、区域内人口が年々減少しており、今後、料金収入の増加は見込めないことから、汚水処理費の削減に努める必要がある。</t>
    <rPh sb="12" eb="14">
      <t>マイトシ</t>
    </rPh>
    <rPh sb="14" eb="16">
      <t>ミギカタ</t>
    </rPh>
    <rPh sb="16" eb="17">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</si>
</sst>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90-4E3B-A57E-B329B32F837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090-4E3B-A57E-B329B32F837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39.69</c:v>
                </c:pt>
                <c:pt idx="1">
                  <c:v>61.96</c:v>
                </c:pt>
                <c:pt idx="2">
                  <c:v>64.959999999999994</c:v>
                </c:pt>
                <c:pt idx="3">
                  <c:v>66.790000000000006</c:v>
                </c:pt>
                <c:pt idx="4">
                  <c:v>84.19</c:v>
                </c:pt>
              </c:numCache>
            </c:numRef>
          </c:val>
          <c:extLst>
            <c:ext xmlns:c16="http://schemas.microsoft.com/office/drawing/2014/chart" uri="{C3380CC4-5D6E-409C-BE32-E72D297353CC}">
              <c16:uniqueId val="{00000000-323F-4AB5-B966-8914DFB0B6A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85.72</c:v>
                </c:pt>
                <c:pt idx="1">
                  <c:v>93.44</c:v>
                </c:pt>
                <c:pt idx="2">
                  <c:v>90.02</c:v>
                </c:pt>
                <c:pt idx="3">
                  <c:v>93.76</c:v>
                </c:pt>
                <c:pt idx="4">
                  <c:v>99.03</c:v>
                </c:pt>
              </c:numCache>
            </c:numRef>
          </c:val>
          <c:smooth val="0"/>
          <c:extLst>
            <c:ext xmlns:c16="http://schemas.microsoft.com/office/drawing/2014/chart" uri="{C3380CC4-5D6E-409C-BE32-E72D297353CC}">
              <c16:uniqueId val="{00000001-323F-4AB5-B966-8914DFB0B6A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65.010000000000005</c:v>
                </c:pt>
                <c:pt idx="1">
                  <c:v>72.23</c:v>
                </c:pt>
                <c:pt idx="2">
                  <c:v>79.45</c:v>
                </c:pt>
                <c:pt idx="3">
                  <c:v>86.68</c:v>
                </c:pt>
                <c:pt idx="4">
                  <c:v>93.9</c:v>
                </c:pt>
              </c:numCache>
            </c:numRef>
          </c:val>
          <c:extLst>
            <c:ext xmlns:c16="http://schemas.microsoft.com/office/drawing/2014/chart" uri="{C3380CC4-5D6E-409C-BE32-E72D297353CC}">
              <c16:uniqueId val="{00000000-3FAD-45B2-816A-7A316B41846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16.16</c:v>
                </c:pt>
                <c:pt idx="1">
                  <c:v>16.420000000000002</c:v>
                </c:pt>
                <c:pt idx="2">
                  <c:v>16.41</c:v>
                </c:pt>
                <c:pt idx="3">
                  <c:v>16.63</c:v>
                </c:pt>
                <c:pt idx="4">
                  <c:v>15.74</c:v>
                </c:pt>
              </c:numCache>
            </c:numRef>
          </c:val>
          <c:smooth val="0"/>
          <c:extLst>
            <c:ext xmlns:c16="http://schemas.microsoft.com/office/drawing/2014/chart" uri="{C3380CC4-5D6E-409C-BE32-E72D297353CC}">
              <c16:uniqueId val="{00000001-3FAD-45B2-816A-7A316B41846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C1-40D4-8055-87CE4D8330E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1C1-40D4-8055-87CE4D8330E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1712.77</c:v>
                </c:pt>
                <c:pt idx="1">
                  <c:v>1908.96</c:v>
                </c:pt>
                <c:pt idx="2">
                  <c:v>2138.13</c:v>
                </c:pt>
                <c:pt idx="3">
                  <c:v>2363.0500000000002</c:v>
                </c:pt>
                <c:pt idx="4">
                  <c:v>2475.9499999999998</c:v>
                </c:pt>
              </c:numCache>
            </c:numRef>
          </c:val>
          <c:extLst>
            <c:ext xmlns:c16="http://schemas.microsoft.com/office/drawing/2014/chart" uri="{C3380CC4-5D6E-409C-BE32-E72D297353CC}">
              <c16:uniqueId val="{00000000-1264-4109-A1FF-ECB6A655AD1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129.72999999999999</c:v>
                </c:pt>
                <c:pt idx="1">
                  <c:v>123.58</c:v>
                </c:pt>
                <c:pt idx="2">
                  <c:v>221.28</c:v>
                </c:pt>
                <c:pt idx="3">
                  <c:v>173.09</c:v>
                </c:pt>
                <c:pt idx="4">
                  <c:v>74.239999999999995</c:v>
                </c:pt>
              </c:numCache>
            </c:numRef>
          </c:val>
          <c:smooth val="0"/>
          <c:extLst>
            <c:ext xmlns:c16="http://schemas.microsoft.com/office/drawing/2014/chart" uri="{C3380CC4-5D6E-409C-BE32-E72D297353CC}">
              <c16:uniqueId val="{00000001-1264-4109-A1FF-ECB6A655AD1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322.61</c:v>
                </c:pt>
                <c:pt idx="1">
                  <c:v>171.26</c:v>
                </c:pt>
                <c:pt idx="2">
                  <c:v>170.33</c:v>
                </c:pt>
                <c:pt idx="3">
                  <c:v>170.69</c:v>
                </c:pt>
                <c:pt idx="4">
                  <c:v>389.7</c:v>
                </c:pt>
              </c:numCache>
            </c:numRef>
          </c:val>
          <c:extLst>
            <c:ext xmlns:c16="http://schemas.microsoft.com/office/drawing/2014/chart" uri="{C3380CC4-5D6E-409C-BE32-E72D297353CC}">
              <c16:uniqueId val="{00000000-8CD4-40E2-9AB5-9E684F7870E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180.07</c:v>
                </c:pt>
                <c:pt idx="1">
                  <c:v>172.39</c:v>
                </c:pt>
                <c:pt idx="2">
                  <c:v>113.42</c:v>
                </c:pt>
                <c:pt idx="3">
                  <c:v>117.39</c:v>
                </c:pt>
                <c:pt idx="4">
                  <c:v>100.47</c:v>
                </c:pt>
              </c:numCache>
            </c:numRef>
          </c:val>
          <c:smooth val="0"/>
          <c:extLst>
            <c:ext xmlns:c16="http://schemas.microsoft.com/office/drawing/2014/chart" uri="{C3380CC4-5D6E-409C-BE32-E72D297353CC}">
              <c16:uniqueId val="{00000001-8CD4-40E2-9AB5-9E684F7870E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496.6</c:v>
                </c:pt>
                <c:pt idx="1">
                  <c:v>474.2</c:v>
                </c:pt>
                <c:pt idx="2">
                  <c:v>466.45</c:v>
                </c:pt>
                <c:pt idx="3" formatCode="#,##0.00;&quot;△&quot;#,##0.00">
                  <c:v>0</c:v>
                </c:pt>
                <c:pt idx="4" formatCode="#,##0.00;&quot;△&quot;#,##0.00">
                  <c:v>0</c:v>
                </c:pt>
              </c:numCache>
            </c:numRef>
          </c:val>
          <c:extLst>
            <c:ext xmlns:c16="http://schemas.microsoft.com/office/drawing/2014/chart" uri="{C3380CC4-5D6E-409C-BE32-E72D297353CC}">
              <c16:uniqueId val="{00000000-4EAE-4FF3-9D5C-57C4231156A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294.27</c:v>
                </c:pt>
              </c:numCache>
            </c:numRef>
          </c:val>
          <c:smooth val="0"/>
          <c:extLst>
            <c:ext xmlns:c16="http://schemas.microsoft.com/office/drawing/2014/chart" uri="{C3380CC4-5D6E-409C-BE32-E72D297353CC}">
              <c16:uniqueId val="{00000001-4EAE-4FF3-9D5C-57C4231156A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24.66</c:v>
                </c:pt>
                <c:pt idx="1">
                  <c:v>24.65</c:v>
                </c:pt>
                <c:pt idx="2">
                  <c:v>23.08</c:v>
                </c:pt>
                <c:pt idx="3">
                  <c:v>21.05</c:v>
                </c:pt>
                <c:pt idx="4">
                  <c:v>18.79</c:v>
                </c:pt>
              </c:numCache>
            </c:numRef>
          </c:val>
          <c:extLst>
            <c:ext xmlns:c16="http://schemas.microsoft.com/office/drawing/2014/chart" uri="{C3380CC4-5D6E-409C-BE32-E72D297353CC}">
              <c16:uniqueId val="{00000000-A83D-4461-8B86-D9783134281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60.59</c:v>
                </c:pt>
              </c:numCache>
            </c:numRef>
          </c:val>
          <c:smooth val="0"/>
          <c:extLst>
            <c:ext xmlns:c16="http://schemas.microsoft.com/office/drawing/2014/chart" uri="{C3380CC4-5D6E-409C-BE32-E72D297353CC}">
              <c16:uniqueId val="{00000001-A83D-4461-8B86-D9783134281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584.29999999999995</c:v>
                </c:pt>
                <c:pt idx="1">
                  <c:v>582.85</c:v>
                </c:pt>
                <c:pt idx="2">
                  <c:v>622.92999999999995</c:v>
                </c:pt>
                <c:pt idx="3">
                  <c:v>682.67</c:v>
                </c:pt>
                <c:pt idx="4">
                  <c:v>765.95</c:v>
                </c:pt>
              </c:numCache>
            </c:numRef>
          </c:val>
          <c:extLst>
            <c:ext xmlns:c16="http://schemas.microsoft.com/office/drawing/2014/chart" uri="{C3380CC4-5D6E-409C-BE32-E72D297353CC}">
              <c16:uniqueId val="{00000000-38B3-4703-9F94-A11E76226CA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280.23</c:v>
                </c:pt>
              </c:numCache>
            </c:numRef>
          </c:val>
          <c:smooth val="0"/>
          <c:extLst>
            <c:ext xmlns:c16="http://schemas.microsoft.com/office/drawing/2014/chart" uri="{C3380CC4-5D6E-409C-BE32-E72D297353CC}">
              <c16:uniqueId val="{00000001-38B3-4703-9F94-A11E76226CA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40.909999999999997</c:v>
                </c:pt>
                <c:pt idx="1">
                  <c:v>40.909999999999997</c:v>
                </c:pt>
                <c:pt idx="2">
                  <c:v>40.909999999999997</c:v>
                </c:pt>
                <c:pt idx="3">
                  <c:v>40.909999999999997</c:v>
                </c:pt>
                <c:pt idx="4">
                  <c:v>40.909999999999997</c:v>
                </c:pt>
              </c:numCache>
            </c:numRef>
          </c:val>
          <c:extLst>
            <c:ext xmlns:c16="http://schemas.microsoft.com/office/drawing/2014/chart" uri="{C3380CC4-5D6E-409C-BE32-E72D297353CC}">
              <c16:uniqueId val="{00000000-85DB-4E59-AAC9-79AFD779B28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58.19</c:v>
                </c:pt>
              </c:numCache>
            </c:numRef>
          </c:val>
          <c:smooth val="0"/>
          <c:extLst>
            <c:ext xmlns:c16="http://schemas.microsoft.com/office/drawing/2014/chart" uri="{C3380CC4-5D6E-409C-BE32-E72D297353CC}">
              <c16:uniqueId val="{00000001-85DB-4E59-AAC9-79AFD779B28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D59-486A-95DE-9850E43ABE5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87.8</c:v>
                </c:pt>
              </c:numCache>
            </c:numRef>
          </c:val>
          <c:smooth val="0"/>
          <c:extLst>
            <c:ext xmlns:c16="http://schemas.microsoft.com/office/drawing/2014/chart" uri="{C3380CC4-5D6E-409C-BE32-E72D297353CC}">
              <c16:uniqueId val="{00000001-7D59-486A-95DE-9850E43ABE5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9"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平川市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30708</v>
      </c>
      <c r="AM8" s="69"/>
      <c r="AN8" s="69"/>
      <c r="AO8" s="69"/>
      <c r="AP8" s="69"/>
      <c r="AQ8" s="69"/>
      <c r="AR8" s="69"/>
      <c r="AS8" s="69"/>
      <c r="AT8" s="68">
        <f>データ!T6</f>
        <v>346.01</v>
      </c>
      <c r="AU8" s="68"/>
      <c r="AV8" s="68"/>
      <c r="AW8" s="68"/>
      <c r="AX8" s="68"/>
      <c r="AY8" s="68"/>
      <c r="AZ8" s="68"/>
      <c r="BA8" s="68"/>
      <c r="BB8" s="68">
        <f>データ!U6</f>
        <v>88.75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-68.53</v>
      </c>
      <c r="J10" s="68"/>
      <c r="K10" s="68"/>
      <c r="L10" s="68"/>
      <c r="M10" s="68"/>
      <c r="N10" s="68"/>
      <c r="O10" s="68"/>
      <c r="P10" s="68">
        <f>データ!P6</f>
        <v>0.12</v>
      </c>
      <c r="Q10" s="68"/>
      <c r="R10" s="68"/>
      <c r="S10" s="68"/>
      <c r="T10" s="68"/>
      <c r="U10" s="68"/>
      <c r="V10" s="68"/>
      <c r="W10" s="68">
        <f>データ!Q6</f>
        <v>100</v>
      </c>
      <c r="X10" s="68"/>
      <c r="Y10" s="68"/>
      <c r="Z10" s="68"/>
      <c r="AA10" s="68"/>
      <c r="AB10" s="68"/>
      <c r="AC10" s="68"/>
      <c r="AD10" s="69">
        <f>データ!R6</f>
        <v>3124</v>
      </c>
      <c r="AE10" s="69"/>
      <c r="AF10" s="69"/>
      <c r="AG10" s="69"/>
      <c r="AH10" s="69"/>
      <c r="AI10" s="69"/>
      <c r="AJ10" s="69"/>
      <c r="AK10" s="2"/>
      <c r="AL10" s="69">
        <f>データ!V6</f>
        <v>37</v>
      </c>
      <c r="AM10" s="69"/>
      <c r="AN10" s="69"/>
      <c r="AO10" s="69"/>
      <c r="AP10" s="69"/>
      <c r="AQ10" s="69"/>
      <c r="AR10" s="69"/>
      <c r="AS10" s="69"/>
      <c r="AT10" s="68">
        <f>データ!W6</f>
        <v>0.01</v>
      </c>
      <c r="AU10" s="68"/>
      <c r="AV10" s="68"/>
      <c r="AW10" s="68"/>
      <c r="AX10" s="68"/>
      <c r="AY10" s="68"/>
      <c r="AZ10" s="68"/>
      <c r="BA10" s="68"/>
      <c r="BB10" s="68">
        <f>データ!X6</f>
        <v>3700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w8iIRA6J2zqE7M/uNxtrxmsAbHZYy8Mo9cC+nhbr2c9q1+xgNLXmUf497RAg8Ov+aL3pBXpSDNkWr/JxWH+KdQ==" saltValue="OrWz65DlxUBZzdvz5F9Gr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22101</v>
      </c>
      <c r="D6" s="33">
        <f t="shared" si="3"/>
        <v>46</v>
      </c>
      <c r="E6" s="33">
        <f t="shared" si="3"/>
        <v>18</v>
      </c>
      <c r="F6" s="33">
        <f t="shared" si="3"/>
        <v>0</v>
      </c>
      <c r="G6" s="33">
        <f t="shared" si="3"/>
        <v>0</v>
      </c>
      <c r="H6" s="33" t="str">
        <f t="shared" si="3"/>
        <v>青森県　平川市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-68.53</v>
      </c>
      <c r="P6" s="34">
        <f t="shared" si="3"/>
        <v>0.12</v>
      </c>
      <c r="Q6" s="34">
        <f t="shared" si="3"/>
        <v>100</v>
      </c>
      <c r="R6" s="34">
        <f t="shared" si="3"/>
        <v>3124</v>
      </c>
      <c r="S6" s="34">
        <f t="shared" si="3"/>
        <v>30708</v>
      </c>
      <c r="T6" s="34">
        <f t="shared" si="3"/>
        <v>346.01</v>
      </c>
      <c r="U6" s="34">
        <f t="shared" si="3"/>
        <v>88.75</v>
      </c>
      <c r="V6" s="34">
        <f t="shared" si="3"/>
        <v>37</v>
      </c>
      <c r="W6" s="34">
        <f t="shared" si="3"/>
        <v>0.01</v>
      </c>
      <c r="X6" s="34">
        <f t="shared" si="3"/>
        <v>3700</v>
      </c>
      <c r="Y6" s="35">
        <f>IF(Y7="",NA(),Y7)</f>
        <v>39.69</v>
      </c>
      <c r="Z6" s="35">
        <f t="shared" ref="Z6:AH6" si="4">IF(Z7="",NA(),Z7)</f>
        <v>61.96</v>
      </c>
      <c r="AA6" s="35">
        <f t="shared" si="4"/>
        <v>64.959999999999994</v>
      </c>
      <c r="AB6" s="35">
        <f t="shared" si="4"/>
        <v>66.790000000000006</v>
      </c>
      <c r="AC6" s="35">
        <f t="shared" si="4"/>
        <v>84.19</v>
      </c>
      <c r="AD6" s="35">
        <f t="shared" si="4"/>
        <v>85.72</v>
      </c>
      <c r="AE6" s="35">
        <f t="shared" si="4"/>
        <v>93.44</v>
      </c>
      <c r="AF6" s="35">
        <f t="shared" si="4"/>
        <v>90.02</v>
      </c>
      <c r="AG6" s="35">
        <f t="shared" si="4"/>
        <v>93.76</v>
      </c>
      <c r="AH6" s="35">
        <f t="shared" si="4"/>
        <v>99.03</v>
      </c>
      <c r="AI6" s="34" t="str">
        <f>IF(AI7="","",IF(AI7="-","【-】","【"&amp;SUBSTITUTE(TEXT(AI7,"#,##0.00"),"-","△")&amp;"】"))</f>
        <v>【98.17】</v>
      </c>
      <c r="AJ6" s="35">
        <f>IF(AJ7="",NA(),AJ7)</f>
        <v>1712.77</v>
      </c>
      <c r="AK6" s="35">
        <f t="shared" ref="AK6:AS6" si="5">IF(AK7="",NA(),AK7)</f>
        <v>1908.96</v>
      </c>
      <c r="AL6" s="35">
        <f t="shared" si="5"/>
        <v>2138.13</v>
      </c>
      <c r="AM6" s="35">
        <f t="shared" si="5"/>
        <v>2363.0500000000002</v>
      </c>
      <c r="AN6" s="35">
        <f t="shared" si="5"/>
        <v>2475.9499999999998</v>
      </c>
      <c r="AO6" s="35">
        <f t="shared" si="5"/>
        <v>129.72999999999999</v>
      </c>
      <c r="AP6" s="35">
        <f t="shared" si="5"/>
        <v>123.58</v>
      </c>
      <c r="AQ6" s="35">
        <f t="shared" si="5"/>
        <v>221.28</v>
      </c>
      <c r="AR6" s="35">
        <f t="shared" si="5"/>
        <v>173.09</v>
      </c>
      <c r="AS6" s="35">
        <f t="shared" si="5"/>
        <v>74.239999999999995</v>
      </c>
      <c r="AT6" s="34" t="str">
        <f>IF(AT7="","",IF(AT7="-","【-】","【"&amp;SUBSTITUTE(TEXT(AT7,"#,##0.00"),"-","△")&amp;"】"))</f>
        <v>【92.20】</v>
      </c>
      <c r="AU6" s="35">
        <f>IF(AU7="",NA(),AU7)</f>
        <v>322.61</v>
      </c>
      <c r="AV6" s="35">
        <f t="shared" ref="AV6:BD6" si="6">IF(AV7="",NA(),AV7)</f>
        <v>171.26</v>
      </c>
      <c r="AW6" s="35">
        <f t="shared" si="6"/>
        <v>170.33</v>
      </c>
      <c r="AX6" s="35">
        <f t="shared" si="6"/>
        <v>170.69</v>
      </c>
      <c r="AY6" s="35">
        <f t="shared" si="6"/>
        <v>389.7</v>
      </c>
      <c r="AZ6" s="35">
        <f t="shared" si="6"/>
        <v>180.07</v>
      </c>
      <c r="BA6" s="35">
        <f t="shared" si="6"/>
        <v>172.39</v>
      </c>
      <c r="BB6" s="35">
        <f t="shared" si="6"/>
        <v>113.42</v>
      </c>
      <c r="BC6" s="35">
        <f t="shared" si="6"/>
        <v>117.39</v>
      </c>
      <c r="BD6" s="35">
        <f t="shared" si="6"/>
        <v>100.47</v>
      </c>
      <c r="BE6" s="34" t="str">
        <f>IF(BE7="","",IF(BE7="-","【-】","【"&amp;SUBSTITUTE(TEXT(BE7,"#,##0.00"),"-","△")&amp;"】"))</f>
        <v>【106.38】</v>
      </c>
      <c r="BF6" s="35">
        <f>IF(BF7="",NA(),BF7)</f>
        <v>496.6</v>
      </c>
      <c r="BG6" s="35">
        <f t="shared" ref="BG6:BO6" si="7">IF(BG7="",NA(),BG7)</f>
        <v>474.2</v>
      </c>
      <c r="BH6" s="35">
        <f t="shared" si="7"/>
        <v>466.45</v>
      </c>
      <c r="BI6" s="34">
        <f t="shared" si="7"/>
        <v>0</v>
      </c>
      <c r="BJ6" s="34">
        <f t="shared" si="7"/>
        <v>0</v>
      </c>
      <c r="BK6" s="35">
        <f t="shared" si="7"/>
        <v>413.5</v>
      </c>
      <c r="BL6" s="35">
        <f t="shared" si="7"/>
        <v>407.42</v>
      </c>
      <c r="BM6" s="35">
        <f t="shared" si="7"/>
        <v>386.46</v>
      </c>
      <c r="BN6" s="35">
        <f t="shared" si="7"/>
        <v>421.25</v>
      </c>
      <c r="BO6" s="35">
        <f t="shared" si="7"/>
        <v>294.27</v>
      </c>
      <c r="BP6" s="34" t="str">
        <f>IF(BP7="","",IF(BP7="-","【-】","【"&amp;SUBSTITUTE(TEXT(BP7,"#,##0.00"),"-","△")&amp;"】"))</f>
        <v>【314.13】</v>
      </c>
      <c r="BQ6" s="35">
        <f>IF(BQ7="",NA(),BQ7)</f>
        <v>24.66</v>
      </c>
      <c r="BR6" s="35">
        <f t="shared" ref="BR6:BZ6" si="8">IF(BR7="",NA(),BR7)</f>
        <v>24.65</v>
      </c>
      <c r="BS6" s="35">
        <f t="shared" si="8"/>
        <v>23.08</v>
      </c>
      <c r="BT6" s="35">
        <f t="shared" si="8"/>
        <v>21.05</v>
      </c>
      <c r="BU6" s="35">
        <f t="shared" si="8"/>
        <v>18.79</v>
      </c>
      <c r="BV6" s="35">
        <f t="shared" si="8"/>
        <v>55.84</v>
      </c>
      <c r="BW6" s="35">
        <f t="shared" si="8"/>
        <v>57.08</v>
      </c>
      <c r="BX6" s="35">
        <f t="shared" si="8"/>
        <v>55.85</v>
      </c>
      <c r="BY6" s="35">
        <f t="shared" si="8"/>
        <v>53.23</v>
      </c>
      <c r="BZ6" s="35">
        <f t="shared" si="8"/>
        <v>60.59</v>
      </c>
      <c r="CA6" s="34" t="str">
        <f>IF(CA7="","",IF(CA7="-","【-】","【"&amp;SUBSTITUTE(TEXT(CA7,"#,##0.00"),"-","△")&amp;"】"))</f>
        <v>【58.42】</v>
      </c>
      <c r="CB6" s="35">
        <f>IF(CB7="",NA(),CB7)</f>
        <v>584.29999999999995</v>
      </c>
      <c r="CC6" s="35">
        <f t="shared" ref="CC6:CK6" si="9">IF(CC7="",NA(),CC7)</f>
        <v>582.85</v>
      </c>
      <c r="CD6" s="35">
        <f t="shared" si="9"/>
        <v>622.92999999999995</v>
      </c>
      <c r="CE6" s="35">
        <f t="shared" si="9"/>
        <v>682.67</v>
      </c>
      <c r="CF6" s="35">
        <f t="shared" si="9"/>
        <v>765.95</v>
      </c>
      <c r="CG6" s="35">
        <f t="shared" si="9"/>
        <v>287.57</v>
      </c>
      <c r="CH6" s="35">
        <f t="shared" si="9"/>
        <v>286.86</v>
      </c>
      <c r="CI6" s="35">
        <f t="shared" si="9"/>
        <v>287.91000000000003</v>
      </c>
      <c r="CJ6" s="35">
        <f t="shared" si="9"/>
        <v>283.3</v>
      </c>
      <c r="CK6" s="35">
        <f t="shared" si="9"/>
        <v>280.23</v>
      </c>
      <c r="CL6" s="34" t="str">
        <f>IF(CL7="","",IF(CL7="-","【-】","【"&amp;SUBSTITUTE(TEXT(CL7,"#,##0.00"),"-","△")&amp;"】"))</f>
        <v>【282.28】</v>
      </c>
      <c r="CM6" s="35">
        <f>IF(CM7="",NA(),CM7)</f>
        <v>40.909999999999997</v>
      </c>
      <c r="CN6" s="35">
        <f t="shared" ref="CN6:CV6" si="10">IF(CN7="",NA(),CN7)</f>
        <v>40.909999999999997</v>
      </c>
      <c r="CO6" s="35">
        <f t="shared" si="10"/>
        <v>40.909999999999997</v>
      </c>
      <c r="CP6" s="35">
        <f t="shared" si="10"/>
        <v>40.909999999999997</v>
      </c>
      <c r="CQ6" s="35">
        <f t="shared" si="10"/>
        <v>40.909999999999997</v>
      </c>
      <c r="CR6" s="35">
        <f t="shared" si="10"/>
        <v>61.55</v>
      </c>
      <c r="CS6" s="35">
        <f t="shared" si="10"/>
        <v>57.22</v>
      </c>
      <c r="CT6" s="35">
        <f t="shared" si="10"/>
        <v>54.93</v>
      </c>
      <c r="CU6" s="35">
        <f t="shared" si="10"/>
        <v>55.96</v>
      </c>
      <c r="CV6" s="35">
        <f t="shared" si="10"/>
        <v>58.19</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60.12</v>
      </c>
      <c r="DG6" s="35">
        <f t="shared" si="11"/>
        <v>87.8</v>
      </c>
      <c r="DH6" s="34" t="str">
        <f>IF(DH7="","",IF(DH7="-","【-】","【"&amp;SUBSTITUTE(TEXT(DH7,"#,##0.00"),"-","△")&amp;"】"))</f>
        <v>【77.67】</v>
      </c>
      <c r="DI6" s="35">
        <f>IF(DI7="",NA(),DI7)</f>
        <v>65.010000000000005</v>
      </c>
      <c r="DJ6" s="35">
        <f t="shared" ref="DJ6:DR6" si="12">IF(DJ7="",NA(),DJ7)</f>
        <v>72.23</v>
      </c>
      <c r="DK6" s="35">
        <f t="shared" si="12"/>
        <v>79.45</v>
      </c>
      <c r="DL6" s="35">
        <f t="shared" si="12"/>
        <v>86.68</v>
      </c>
      <c r="DM6" s="35">
        <f t="shared" si="12"/>
        <v>93.9</v>
      </c>
      <c r="DN6" s="35">
        <f t="shared" si="12"/>
        <v>16.16</v>
      </c>
      <c r="DO6" s="35">
        <f t="shared" si="12"/>
        <v>16.420000000000002</v>
      </c>
      <c r="DP6" s="35">
        <f t="shared" si="12"/>
        <v>16.41</v>
      </c>
      <c r="DQ6" s="35">
        <f t="shared" si="12"/>
        <v>16.63</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22101</v>
      </c>
      <c r="D7" s="37">
        <v>46</v>
      </c>
      <c r="E7" s="37">
        <v>18</v>
      </c>
      <c r="F7" s="37">
        <v>0</v>
      </c>
      <c r="G7" s="37">
        <v>0</v>
      </c>
      <c r="H7" s="37" t="s">
        <v>96</v>
      </c>
      <c r="I7" s="37" t="s">
        <v>97</v>
      </c>
      <c r="J7" s="37" t="s">
        <v>98</v>
      </c>
      <c r="K7" s="37" t="s">
        <v>99</v>
      </c>
      <c r="L7" s="37" t="s">
        <v>100</v>
      </c>
      <c r="M7" s="37" t="s">
        <v>101</v>
      </c>
      <c r="N7" s="38" t="s">
        <v>102</v>
      </c>
      <c r="O7" s="38">
        <v>-68.53</v>
      </c>
      <c r="P7" s="38">
        <v>0.12</v>
      </c>
      <c r="Q7" s="38">
        <v>100</v>
      </c>
      <c r="R7" s="38">
        <v>3124</v>
      </c>
      <c r="S7" s="38">
        <v>30708</v>
      </c>
      <c r="T7" s="38">
        <v>346.01</v>
      </c>
      <c r="U7" s="38">
        <v>88.75</v>
      </c>
      <c r="V7" s="38">
        <v>37</v>
      </c>
      <c r="W7" s="38">
        <v>0.01</v>
      </c>
      <c r="X7" s="38">
        <v>3700</v>
      </c>
      <c r="Y7" s="38">
        <v>39.69</v>
      </c>
      <c r="Z7" s="38">
        <v>61.96</v>
      </c>
      <c r="AA7" s="38">
        <v>64.959999999999994</v>
      </c>
      <c r="AB7" s="38">
        <v>66.790000000000006</v>
      </c>
      <c r="AC7" s="38">
        <v>84.19</v>
      </c>
      <c r="AD7" s="38">
        <v>85.72</v>
      </c>
      <c r="AE7" s="38">
        <v>93.44</v>
      </c>
      <c r="AF7" s="38">
        <v>90.02</v>
      </c>
      <c r="AG7" s="38">
        <v>93.76</v>
      </c>
      <c r="AH7" s="38">
        <v>99.03</v>
      </c>
      <c r="AI7" s="38">
        <v>98.17</v>
      </c>
      <c r="AJ7" s="38">
        <v>1712.77</v>
      </c>
      <c r="AK7" s="38">
        <v>1908.96</v>
      </c>
      <c r="AL7" s="38">
        <v>2138.13</v>
      </c>
      <c r="AM7" s="38">
        <v>2363.0500000000002</v>
      </c>
      <c r="AN7" s="38">
        <v>2475.9499999999998</v>
      </c>
      <c r="AO7" s="38">
        <v>129.72999999999999</v>
      </c>
      <c r="AP7" s="38">
        <v>123.58</v>
      </c>
      <c r="AQ7" s="38">
        <v>221.28</v>
      </c>
      <c r="AR7" s="38">
        <v>173.09</v>
      </c>
      <c r="AS7" s="38">
        <v>74.239999999999995</v>
      </c>
      <c r="AT7" s="38">
        <v>92.2</v>
      </c>
      <c r="AU7" s="38">
        <v>322.61</v>
      </c>
      <c r="AV7" s="38">
        <v>171.26</v>
      </c>
      <c r="AW7" s="38">
        <v>170.33</v>
      </c>
      <c r="AX7" s="38">
        <v>170.69</v>
      </c>
      <c r="AY7" s="38">
        <v>389.7</v>
      </c>
      <c r="AZ7" s="38">
        <v>180.07</v>
      </c>
      <c r="BA7" s="38">
        <v>172.39</v>
      </c>
      <c r="BB7" s="38">
        <v>113.42</v>
      </c>
      <c r="BC7" s="38">
        <v>117.39</v>
      </c>
      <c r="BD7" s="38">
        <v>100.47</v>
      </c>
      <c r="BE7" s="38">
        <v>106.38</v>
      </c>
      <c r="BF7" s="38">
        <v>496.6</v>
      </c>
      <c r="BG7" s="38">
        <v>474.2</v>
      </c>
      <c r="BH7" s="38">
        <v>466.45</v>
      </c>
      <c r="BI7" s="38">
        <v>0</v>
      </c>
      <c r="BJ7" s="38">
        <v>0</v>
      </c>
      <c r="BK7" s="38">
        <v>413.5</v>
      </c>
      <c r="BL7" s="38">
        <v>407.42</v>
      </c>
      <c r="BM7" s="38">
        <v>386.46</v>
      </c>
      <c r="BN7" s="38">
        <v>421.25</v>
      </c>
      <c r="BO7" s="38">
        <v>294.27</v>
      </c>
      <c r="BP7" s="38">
        <v>314.13</v>
      </c>
      <c r="BQ7" s="38">
        <v>24.66</v>
      </c>
      <c r="BR7" s="38">
        <v>24.65</v>
      </c>
      <c r="BS7" s="38">
        <v>23.08</v>
      </c>
      <c r="BT7" s="38">
        <v>21.05</v>
      </c>
      <c r="BU7" s="38">
        <v>18.79</v>
      </c>
      <c r="BV7" s="38">
        <v>55.84</v>
      </c>
      <c r="BW7" s="38">
        <v>57.08</v>
      </c>
      <c r="BX7" s="38">
        <v>55.85</v>
      </c>
      <c r="BY7" s="38">
        <v>53.23</v>
      </c>
      <c r="BZ7" s="38">
        <v>60.59</v>
      </c>
      <c r="CA7" s="38">
        <v>58.42</v>
      </c>
      <c r="CB7" s="38">
        <v>584.29999999999995</v>
      </c>
      <c r="CC7" s="38">
        <v>582.85</v>
      </c>
      <c r="CD7" s="38">
        <v>622.92999999999995</v>
      </c>
      <c r="CE7" s="38">
        <v>682.67</v>
      </c>
      <c r="CF7" s="38">
        <v>765.95</v>
      </c>
      <c r="CG7" s="38">
        <v>287.57</v>
      </c>
      <c r="CH7" s="38">
        <v>286.86</v>
      </c>
      <c r="CI7" s="38">
        <v>287.91000000000003</v>
      </c>
      <c r="CJ7" s="38">
        <v>283.3</v>
      </c>
      <c r="CK7" s="38">
        <v>280.23</v>
      </c>
      <c r="CL7" s="38">
        <v>282.27999999999997</v>
      </c>
      <c r="CM7" s="38">
        <v>40.909999999999997</v>
      </c>
      <c r="CN7" s="38">
        <v>40.909999999999997</v>
      </c>
      <c r="CO7" s="38">
        <v>40.909999999999997</v>
      </c>
      <c r="CP7" s="38">
        <v>40.909999999999997</v>
      </c>
      <c r="CQ7" s="38">
        <v>40.909999999999997</v>
      </c>
      <c r="CR7" s="38">
        <v>61.55</v>
      </c>
      <c r="CS7" s="38">
        <v>57.22</v>
      </c>
      <c r="CT7" s="38">
        <v>54.93</v>
      </c>
      <c r="CU7" s="38">
        <v>55.96</v>
      </c>
      <c r="CV7" s="38">
        <v>58.19</v>
      </c>
      <c r="CW7" s="38">
        <v>57.83</v>
      </c>
      <c r="CX7" s="38">
        <v>100</v>
      </c>
      <c r="CY7" s="38">
        <v>100</v>
      </c>
      <c r="CZ7" s="38">
        <v>100</v>
      </c>
      <c r="DA7" s="38">
        <v>100</v>
      </c>
      <c r="DB7" s="38">
        <v>100</v>
      </c>
      <c r="DC7" s="38">
        <v>67.489999999999995</v>
      </c>
      <c r="DD7" s="38">
        <v>67.290000000000006</v>
      </c>
      <c r="DE7" s="38">
        <v>65.569999999999993</v>
      </c>
      <c r="DF7" s="38">
        <v>60.12</v>
      </c>
      <c r="DG7" s="38">
        <v>87.8</v>
      </c>
      <c r="DH7" s="38">
        <v>77.67</v>
      </c>
      <c r="DI7" s="38">
        <v>65.010000000000005</v>
      </c>
      <c r="DJ7" s="38">
        <v>72.23</v>
      </c>
      <c r="DK7" s="38">
        <v>79.45</v>
      </c>
      <c r="DL7" s="38">
        <v>86.68</v>
      </c>
      <c r="DM7" s="38">
        <v>93.9</v>
      </c>
      <c r="DN7" s="38">
        <v>16.16</v>
      </c>
      <c r="DO7" s="38">
        <v>16.420000000000002</v>
      </c>
      <c r="DP7" s="38">
        <v>16.41</v>
      </c>
      <c r="DQ7" s="38">
        <v>16.63</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2022-02-09T09:30:22Z</cp:lastPrinted>
  <dcterms:created xsi:type="dcterms:W3CDTF">2021-12-03T07:38:17Z</dcterms:created>
  <dcterms:modified xsi:type="dcterms:W3CDTF">2022-02-10T00:40:51Z</dcterms:modified>
  <cp:category/>
</cp:coreProperties>
</file>