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9\上下水道課１\00 下水道業務\01 経理関係\09 経営戦略・経営比較分析\経営比較分析\平成２８年度\"/>
    </mc:Choice>
  </mc:AlternateContent>
  <workbookProtection workbookPassword="8649" lockStructure="1"/>
  <bookViews>
    <workbookView xWindow="0" yWindow="0" windowWidth="20490" windowHeight="7770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AI8" i="4" s="1"/>
  <c r="P6" i="5"/>
  <c r="Z10" i="4" s="1"/>
  <c r="O6" i="5"/>
  <c r="R10" i="4" s="1"/>
  <c r="N6" i="5"/>
  <c r="M6" i="5"/>
  <c r="B10" i="4" s="1"/>
  <c r="L6" i="5"/>
  <c r="Z8" i="4" s="1"/>
  <c r="K6" i="5"/>
  <c r="R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J10" i="4"/>
  <c r="AY8" i="4"/>
  <c r="AQ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<sst xmlns="http://schemas.openxmlformats.org/spreadsheetml/2006/main" count="217" uniqueCount="107">
  <si>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</si>
  <si>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</si>
  <si>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</si>
  <si>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</si>
  <si>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</si>
  <si>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</si>
  <si>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</si>
  <si>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</si>
  <si>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</si>
  <si>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</si>
  <si>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</si>
  <si>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</si>
  <si>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</si>
  <si>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</si>
  <si>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</si>
  <si>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</si>
  <si>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</si>
  <si>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</si>
  <si>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</si>
  <si>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</si>
  <si>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</si>
  <si>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</si>
  <si>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</si>
  <si>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</si>
  <si>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</si>
  <si>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</si>
  <si>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</si>
  <si>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</si>
  <si>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</si>
  <si>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</si>
  <si>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</si>
  <si>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</si>
  <si>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</si>
  <si>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</si>
  <si>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</si>
  <si>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</si>
  <si>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</si>
  <si>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</si>
  <si>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</si>
  <si>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</si>
  <si>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</si>
  <si>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</si>
  <si>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</si>
  <si>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</si>
  <si>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</si>
  <si>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</si>
  <si>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</si>
  <si>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</si>
  <si>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</si>
  <si>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</si>
  <si>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</si>
  <si>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</si>
  <si>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</si>
  <si>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</si>
  <si>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</si>
  <si>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</si>
  <si>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</si>
  <si>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</si>
  <si>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</si>
  <si>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</si>
  <si>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</si>
  <si>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</si>
  <si>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</si>
  <si>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</si>
  <si>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</si>
  <si>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</si>
  <si>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</si>
  <si>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</si>
  <si>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</si>
  <si>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</si>
  <si>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</si>
  <si>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</si>
  <si>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</si>
  <si>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</si>
  <si>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</si>
  <si>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</si>
  <si>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</si>
  <si>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</si>
  <si>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</si>
  <si>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</si>
  <si>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</si>
  <si>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</si>
  <si>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</si>
  <si>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</si>
  <si>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</si>
  <si>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</si>
  <si>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</si>
  <si>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</si>
  <si>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</si>
  <si>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</si>
  <si>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</si>
  <si>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</si>
  <si>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</si>
  <si>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</si>
  <si>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</si>
  <si>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</si>
  <si>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</si>
  <si>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</si>
  <si>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</si>
  <si>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</si>
  <si>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</si>
  <si>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</si>
  <si>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</si>
  <si>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</si>
  <si>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H25～H27年度においては、類似団体よりも多く利益を上げており、安定した経営となっているが、後年において、人口減少や節水意識による給水収益の減少が懸念され、費用削減策を打ち出す必要がある。
　また、有収率は平均値よりも比較的高く、ほぼ収益として反映されており、漏水やメーター不感といった原因はないと思われるが、施設利用率については、過去５年間半分以下となっており、有効な施設利用とはなっていない。
　よって、人口や水需要予測などを活用して、有効な施設利用、規模を判断し、ダウンサイジングなど検討する必要がある。
　</t>
    <phoneticPr fontId="4"/>
  </si>
  <si>
    <t>　H27年度から法定耐用年数を経過した管路が出始め、その後老朽管路が一気に増えるので、更新管路の見極めや財源確保・更新費用の平準化などに取り組む必要がある。
　</t>
    <rPh sb="4" eb="6">
      <t>ネンド</t>
    </rPh>
    <rPh sb="8" eb="10">
      <t>ホウテイ</t>
    </rPh>
    <rPh sb="10" eb="12">
      <t>タイヨウ</t>
    </rPh>
    <rPh sb="12" eb="14">
      <t>ネンスウ</t>
    </rPh>
    <rPh sb="15" eb="17">
      <t>ケイカ</t>
    </rPh>
    <rPh sb="19" eb="21">
      <t>カンロ</t>
    </rPh>
    <rPh sb="22" eb="24">
      <t>デハジ</t>
    </rPh>
    <rPh sb="28" eb="29">
      <t>ゴ</t>
    </rPh>
    <rPh sb="29" eb="31">
      <t>ロウキュウ</t>
    </rPh>
    <rPh sb="31" eb="33">
      <t>カンロ</t>
    </rPh>
    <rPh sb="34" eb="36">
      <t>イッキ</t>
    </rPh>
    <rPh sb="37" eb="38">
      <t>フ</t>
    </rPh>
    <rPh sb="43" eb="45">
      <t>コウシン</t>
    </rPh>
    <rPh sb="45" eb="47">
      <t>カンロ</t>
    </rPh>
    <rPh sb="48" eb="50">
      <t>ミキワ</t>
    </rPh>
    <rPh sb="52" eb="54">
      <t>ザイゲン</t>
    </rPh>
    <rPh sb="54" eb="56">
      <t>カクホ</t>
    </rPh>
    <rPh sb="57" eb="59">
      <t>コウシン</t>
    </rPh>
    <rPh sb="59" eb="61">
      <t>ヒヨウ</t>
    </rPh>
    <rPh sb="62" eb="65">
      <t>ヘイジュンカ</t>
    </rPh>
    <rPh sb="68" eb="69">
      <t>ト</t>
    </rPh>
    <rPh sb="70" eb="71">
      <t>ク</t>
    </rPh>
    <rPh sb="72" eb="74">
      <t>ヒツヨウ</t>
    </rPh>
    <phoneticPr fontId="4"/>
  </si>
  <si>
    <t>　人口減少や節水意識による給水収益の減少に対する費用削減策、人口や水需要予測などを活用して、有効な施設利用、規模を判断し、ダウンサイジングなどを検討する必要がある。
　また、老朽管路の更新管路の見極め・財源確保・更新費用の平準化などに取り組む必要がある。</t>
    <rPh sb="1" eb="3">
      <t>ジンコウ</t>
    </rPh>
    <rPh sb="3" eb="5">
      <t>ゲンショウ</t>
    </rPh>
    <rPh sb="21" eb="22">
      <t>タイ</t>
    </rPh>
    <rPh sb="87" eb="89">
      <t>ロウキュウ</t>
    </rPh>
    <rPh sb="89" eb="91">
      <t>カンロ</t>
    </rPh>
    <rPh sb="92" eb="94">
      <t>コウシン</t>
    </rPh>
    <rPh sb="94" eb="96">
      <t>カンロ</t>
    </rPh>
    <rPh sb="97" eb="99">
      <t>ミキワ</t>
    </rPh>
    <rPh sb="101" eb="103">
      <t>ザイゲン</t>
    </rPh>
    <rPh sb="103" eb="105">
      <t>カクホ</t>
    </rPh>
    <rPh sb="106" eb="108">
      <t>コウシン</t>
    </rPh>
    <rPh sb="108" eb="110">
      <t>ヒヨウ</t>
    </rPh>
    <rPh sb="111" eb="114">
      <t>ヘイジュンカ</t>
    </rPh>
    <rPh sb="117" eb="118">
      <t>ト</t>
    </rPh>
    <rPh sb="119" eb="120">
      <t>ク</t>
    </rPh>
    <rPh sb="121" eb="12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</si>
</sst>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026160"/>
        <c:axId val="245653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026160"/>
        <c:axId val="245653288"/>
      </c:lineChart>
      <c:dateAx>
        <c:axId val="246026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653288"/>
        <c:crosses val="autoZero"/>
        <c:auto val="1"/>
        <c:lblOffset val="100"/>
        <c:baseTimeUnit val="years"/>
      </c:dateAx>
      <c:valAx>
        <c:axId val="245653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026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46.33</c:v>
                </c:pt>
                <c:pt idx="1">
                  <c:v>46.67</c:v>
                </c:pt>
                <c:pt idx="2">
                  <c:v>46.22</c:v>
                </c:pt>
                <c:pt idx="3">
                  <c:v>45.94</c:v>
                </c:pt>
                <c:pt idx="4">
                  <c:v>46.03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908376"/>
        <c:axId val="30090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55.68</c:v>
                </c:pt>
                <c:pt idx="2">
                  <c:v>55.64</c:v>
                </c:pt>
                <c:pt idx="3">
                  <c:v>55.13</c:v>
                </c:pt>
                <c:pt idx="4">
                  <c:v>54.77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08376"/>
        <c:axId val="300908768"/>
      </c:lineChart>
      <c:dateAx>
        <c:axId val="300908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908768"/>
        <c:crosses val="autoZero"/>
        <c:auto val="1"/>
        <c:lblOffset val="100"/>
        <c:baseTimeUnit val="years"/>
      </c:dateAx>
      <c:valAx>
        <c:axId val="30090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908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95.26</c:v>
                </c:pt>
                <c:pt idx="1">
                  <c:v>95.54</c:v>
                </c:pt>
                <c:pt idx="2">
                  <c:v>95.8</c:v>
                </c:pt>
                <c:pt idx="3">
                  <c:v>95.81</c:v>
                </c:pt>
                <c:pt idx="4">
                  <c:v>96.43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909944"/>
        <c:axId val="30091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83.11</c:v>
                </c:pt>
                <c:pt idx="1">
                  <c:v>83.18</c:v>
                </c:pt>
                <c:pt idx="2">
                  <c:v>83.09</c:v>
                </c:pt>
                <c:pt idx="3">
                  <c:v>83</c:v>
                </c:pt>
                <c:pt idx="4">
                  <c:v>82.89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09944"/>
        <c:axId val="300910336"/>
      </c:lineChart>
      <c:dateAx>
        <c:axId val="300909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910336"/>
        <c:crosses val="autoZero"/>
        <c:auto val="1"/>
        <c:lblOffset val="100"/>
        <c:baseTimeUnit val="years"/>
      </c:dateAx>
      <c:valAx>
        <c:axId val="30091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909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111.32</c:v>
                </c:pt>
                <c:pt idx="1">
                  <c:v>110.05</c:v>
                </c:pt>
                <c:pt idx="2">
                  <c:v>118.76</c:v>
                </c:pt>
                <c:pt idx="3">
                  <c:v>122.01</c:v>
                </c:pt>
                <c:pt idx="4">
                  <c:v>120.78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521192"/>
        <c:axId val="245573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107.37</c:v>
                </c:pt>
                <c:pt idx="1">
                  <c:v>107.57</c:v>
                </c:pt>
                <c:pt idx="2">
                  <c:v>106.55</c:v>
                </c:pt>
                <c:pt idx="3">
                  <c:v>110.01</c:v>
                </c:pt>
                <c:pt idx="4">
                  <c:v>111.21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521192"/>
        <c:axId val="245573336"/>
      </c:lineChart>
      <c:dateAx>
        <c:axId val="246521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573336"/>
        <c:crosses val="autoZero"/>
        <c:auto val="1"/>
        <c:lblOffset val="100"/>
        <c:baseTimeUnit val="years"/>
      </c:dateAx>
      <c:valAx>
        <c:axId val="245573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521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24.1</c:v>
                </c:pt>
                <c:pt idx="1">
                  <c:v>27.31</c:v>
                </c:pt>
                <c:pt idx="2">
                  <c:v>30.03</c:v>
                </c:pt>
                <c:pt idx="3">
                  <c:v>47.75</c:v>
                </c:pt>
                <c:pt idx="4">
                  <c:v>50.77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768664"/>
        <c:axId val="300749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37.090000000000003</c:v>
                </c:pt>
                <c:pt idx="1">
                  <c:v>38.07</c:v>
                </c:pt>
                <c:pt idx="2">
                  <c:v>39.06</c:v>
                </c:pt>
                <c:pt idx="3">
                  <c:v>46.66</c:v>
                </c:pt>
                <c:pt idx="4">
                  <c:v>47.46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768664"/>
        <c:axId val="300749640"/>
      </c:lineChart>
      <c:dateAx>
        <c:axId val="300768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749640"/>
        <c:crosses val="autoZero"/>
        <c:auto val="1"/>
        <c:lblOffset val="100"/>
        <c:baseTimeUnit val="years"/>
      </c:dateAx>
      <c:valAx>
        <c:axId val="300749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768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28128"/>
        <c:axId val="128428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6.63</c:v>
                </c:pt>
                <c:pt idx="1">
                  <c:v>7.73</c:v>
                </c:pt>
                <c:pt idx="2">
                  <c:v>8.8699999999999992</c:v>
                </c:pt>
                <c:pt idx="3">
                  <c:v>9.85</c:v>
                </c:pt>
                <c:pt idx="4">
                  <c:v>9.7100000000000009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28128"/>
        <c:axId val="128428520"/>
      </c:lineChart>
      <c:dateAx>
        <c:axId val="12842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8428520"/>
        <c:crosses val="autoZero"/>
        <c:auto val="1"/>
        <c:lblOffset val="100"/>
        <c:baseTimeUnit val="years"/>
      </c:dateAx>
      <c:valAx>
        <c:axId val="128428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42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82280"/>
        <c:axId val="30048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8.5</c:v>
                </c:pt>
                <c:pt idx="1">
                  <c:v>9.34</c:v>
                </c:pt>
                <c:pt idx="2">
                  <c:v>9.56</c:v>
                </c:pt>
                <c:pt idx="3">
                  <c:v>2.8</c:v>
                </c:pt>
                <c:pt idx="4">
                  <c:v>1.93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482280"/>
        <c:axId val="300482672"/>
      </c:lineChart>
      <c:dateAx>
        <c:axId val="300482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482672"/>
        <c:crosses val="autoZero"/>
        <c:auto val="1"/>
        <c:lblOffset val="100"/>
        <c:baseTimeUnit val="years"/>
      </c:dateAx>
      <c:valAx>
        <c:axId val="300482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482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1740.51</c:v>
                </c:pt>
                <c:pt idx="1">
                  <c:v>1616.19</c:v>
                </c:pt>
                <c:pt idx="2">
                  <c:v>1559.24</c:v>
                </c:pt>
                <c:pt idx="3">
                  <c:v>277.77999999999997</c:v>
                </c:pt>
                <c:pt idx="4">
                  <c:v>360.49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84240"/>
        <c:axId val="300560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995.5</c:v>
                </c:pt>
                <c:pt idx="1">
                  <c:v>915.5</c:v>
                </c:pt>
                <c:pt idx="2">
                  <c:v>963.24</c:v>
                </c:pt>
                <c:pt idx="3">
                  <c:v>381.53</c:v>
                </c:pt>
                <c:pt idx="4">
                  <c:v>391.54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484240"/>
        <c:axId val="300560808"/>
      </c:lineChart>
      <c:dateAx>
        <c:axId val="30048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560808"/>
        <c:crosses val="autoZero"/>
        <c:auto val="1"/>
        <c:lblOffset val="100"/>
        <c:baseTimeUnit val="years"/>
      </c:dateAx>
      <c:valAx>
        <c:axId val="300560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484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187.08</c:v>
                </c:pt>
                <c:pt idx="1">
                  <c:v>146.01</c:v>
                </c:pt>
                <c:pt idx="2">
                  <c:v>104.53</c:v>
                </c:pt>
                <c:pt idx="3">
                  <c:v>72.66</c:v>
                </c:pt>
                <c:pt idx="4">
                  <c:v>46.21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81888"/>
        <c:axId val="300481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414.59</c:v>
                </c:pt>
                <c:pt idx="1">
                  <c:v>404.78</c:v>
                </c:pt>
                <c:pt idx="2">
                  <c:v>400.38</c:v>
                </c:pt>
                <c:pt idx="3">
                  <c:v>393.27</c:v>
                </c:pt>
                <c:pt idx="4">
                  <c:v>386.97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481888"/>
        <c:axId val="300481496"/>
      </c:lineChart>
      <c:dateAx>
        <c:axId val="30048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481496"/>
        <c:crosses val="autoZero"/>
        <c:auto val="1"/>
        <c:lblOffset val="100"/>
        <c:baseTimeUnit val="years"/>
      </c:dateAx>
      <c:valAx>
        <c:axId val="300481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48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108.52</c:v>
                </c:pt>
                <c:pt idx="1">
                  <c:v>107.24</c:v>
                </c:pt>
                <c:pt idx="2">
                  <c:v>115.71</c:v>
                </c:pt>
                <c:pt idx="3">
                  <c:v>120.78</c:v>
                </c:pt>
                <c:pt idx="4">
                  <c:v>119.73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83848"/>
        <c:axId val="30056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97.71</c:v>
                </c:pt>
                <c:pt idx="1">
                  <c:v>98.07</c:v>
                </c:pt>
                <c:pt idx="2">
                  <c:v>96.56</c:v>
                </c:pt>
                <c:pt idx="3">
                  <c:v>100.47</c:v>
                </c:pt>
                <c:pt idx="4">
                  <c:v>101.72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483848"/>
        <c:axId val="300561984"/>
      </c:lineChart>
      <c:dateAx>
        <c:axId val="300483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561984"/>
        <c:crosses val="autoZero"/>
        <c:auto val="1"/>
        <c:lblOffset val="100"/>
        <c:baseTimeUnit val="years"/>
      </c:dateAx>
      <c:valAx>
        <c:axId val="30056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483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216.98</c:v>
                </c:pt>
                <c:pt idx="1">
                  <c:v>209.91</c:v>
                </c:pt>
                <c:pt idx="2">
                  <c:v>203.77</c:v>
                </c:pt>
                <c:pt idx="3">
                  <c:v>195.27</c:v>
                </c:pt>
                <c:pt idx="4">
                  <c:v>196.86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563160"/>
        <c:axId val="30056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173.56</c:v>
                </c:pt>
                <c:pt idx="1">
                  <c:v>172.26</c:v>
                </c:pt>
                <c:pt idx="2">
                  <c:v>177.14</c:v>
                </c:pt>
                <c:pt idx="3">
                  <c:v>169.82</c:v>
                </c:pt>
                <c:pt idx="4">
                  <c:v>168.2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563160"/>
        <c:axId val="300563552"/>
      </c:lineChart>
      <c:dateAx>
        <c:axId val="300563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563552"/>
        <c:crosses val="autoZero"/>
        <c:auto val="1"/>
        <c:lblOffset val="100"/>
        <c:baseTimeUnit val="years"/>
      </c:dateAx>
      <c:valAx>
        <c:axId val="30056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563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青森県　平川市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A6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32440</v>
      </c>
      <c r="AJ8" s="56"/>
      <c r="AK8" s="56"/>
      <c r="AL8" s="56"/>
      <c r="AM8" s="56"/>
      <c r="AN8" s="56"/>
      <c r="AO8" s="56"/>
      <c r="AP8" s="57"/>
      <c r="AQ8" s="47">
        <f>データ!R6</f>
        <v>346.01</v>
      </c>
      <c r="AR8" s="47"/>
      <c r="AS8" s="47"/>
      <c r="AT8" s="47"/>
      <c r="AU8" s="47"/>
      <c r="AV8" s="47"/>
      <c r="AW8" s="47"/>
      <c r="AX8" s="47"/>
      <c r="AY8" s="47">
        <f>データ!S6</f>
        <v>93.75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89.95</v>
      </c>
      <c r="K10" s="47"/>
      <c r="L10" s="47"/>
      <c r="M10" s="47"/>
      <c r="N10" s="47"/>
      <c r="O10" s="47"/>
      <c r="P10" s="47"/>
      <c r="Q10" s="47"/>
      <c r="R10" s="47">
        <f>データ!O6</f>
        <v>85.26</v>
      </c>
      <c r="S10" s="47"/>
      <c r="T10" s="47"/>
      <c r="U10" s="47"/>
      <c r="V10" s="47"/>
      <c r="W10" s="47"/>
      <c r="X10" s="47"/>
      <c r="Y10" s="47"/>
      <c r="Z10" s="78">
        <f>データ!P6</f>
        <v>4426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27520</v>
      </c>
      <c r="AJ10" s="78"/>
      <c r="AK10" s="78"/>
      <c r="AL10" s="78"/>
      <c r="AM10" s="78"/>
      <c r="AN10" s="78"/>
      <c r="AO10" s="78"/>
      <c r="AP10" s="78"/>
      <c r="AQ10" s="47">
        <f>データ!U6</f>
        <v>43.15</v>
      </c>
      <c r="AR10" s="47"/>
      <c r="AS10" s="47"/>
      <c r="AT10" s="47"/>
      <c r="AU10" s="47"/>
      <c r="AV10" s="47"/>
      <c r="AW10" s="47"/>
      <c r="AX10" s="47"/>
      <c r="AY10" s="47">
        <f>データ!V6</f>
        <v>637.78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22101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青森県　平川市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89.95</v>
      </c>
      <c r="O6" s="32">
        <f t="shared" si="3"/>
        <v>85.26</v>
      </c>
      <c r="P6" s="32">
        <f t="shared" si="3"/>
        <v>4426</v>
      </c>
      <c r="Q6" s="32">
        <f t="shared" si="3"/>
        <v>32440</v>
      </c>
      <c r="R6" s="32">
        <f t="shared" si="3"/>
        <v>346.01</v>
      </c>
      <c r="S6" s="32">
        <f t="shared" si="3"/>
        <v>93.75</v>
      </c>
      <c r="T6" s="32">
        <f t="shared" si="3"/>
        <v>27520</v>
      </c>
      <c r="U6" s="32">
        <f t="shared" si="3"/>
        <v>43.15</v>
      </c>
      <c r="V6" s="32">
        <f t="shared" si="3"/>
        <v>637.78</v>
      </c>
      <c r="W6" s="33">
        <f>IF(W7="",NA(),W7)</f>
        <v>111.32</v>
      </c>
      <c r="X6" s="33">
        <f t="shared" ref="X6:AF6" si="4">IF(X7="",NA(),X7)</f>
        <v>110.05</v>
      </c>
      <c r="Y6" s="33">
        <f t="shared" si="4"/>
        <v>118.76</v>
      </c>
      <c r="Z6" s="33">
        <f t="shared" si="4"/>
        <v>122.01</v>
      </c>
      <c r="AA6" s="33">
        <f t="shared" si="4"/>
        <v>120.78</v>
      </c>
      <c r="AB6" s="33">
        <f t="shared" si="4"/>
        <v>107.37</v>
      </c>
      <c r="AC6" s="33">
        <f t="shared" si="4"/>
        <v>107.57</v>
      </c>
      <c r="AD6" s="33">
        <f t="shared" si="4"/>
        <v>106.55</v>
      </c>
      <c r="AE6" s="33">
        <f t="shared" si="4"/>
        <v>110.01</v>
      </c>
      <c r="AF6" s="33">
        <f t="shared" si="4"/>
        <v>111.21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8.5</v>
      </c>
      <c r="AN6" s="33">
        <f t="shared" si="5"/>
        <v>9.34</v>
      </c>
      <c r="AO6" s="33">
        <f t="shared" si="5"/>
        <v>9.56</v>
      </c>
      <c r="AP6" s="33">
        <f t="shared" si="5"/>
        <v>2.8</v>
      </c>
      <c r="AQ6" s="33">
        <f t="shared" si="5"/>
        <v>1.93</v>
      </c>
      <c r="AR6" s="32" t="str">
        <f>IF(AR7="","",IF(AR7="-","【-】","【"&amp;SUBSTITUTE(TEXT(AR7,"#,##0.00"),"-","△")&amp;"】"))</f>
        <v>【0.87】</v>
      </c>
      <c r="AS6" s="33">
        <f>IF(AS7="",NA(),AS7)</f>
        <v>1740.51</v>
      </c>
      <c r="AT6" s="33">
        <f t="shared" ref="AT6:BB6" si="6">IF(AT7="",NA(),AT7)</f>
        <v>1616.19</v>
      </c>
      <c r="AU6" s="33">
        <f t="shared" si="6"/>
        <v>1559.24</v>
      </c>
      <c r="AV6" s="33">
        <f t="shared" si="6"/>
        <v>277.77999999999997</v>
      </c>
      <c r="AW6" s="33">
        <f t="shared" si="6"/>
        <v>360.49</v>
      </c>
      <c r="AX6" s="33">
        <f t="shared" si="6"/>
        <v>995.5</v>
      </c>
      <c r="AY6" s="33">
        <f t="shared" si="6"/>
        <v>915.5</v>
      </c>
      <c r="AZ6" s="33">
        <f t="shared" si="6"/>
        <v>963.24</v>
      </c>
      <c r="BA6" s="33">
        <f t="shared" si="6"/>
        <v>381.53</v>
      </c>
      <c r="BB6" s="33">
        <f t="shared" si="6"/>
        <v>391.54</v>
      </c>
      <c r="BC6" s="32" t="str">
        <f>IF(BC7="","",IF(BC7="-","【-】","【"&amp;SUBSTITUTE(TEXT(BC7,"#,##0.00"),"-","△")&amp;"】"))</f>
        <v>【262.74】</v>
      </c>
      <c r="BD6" s="33">
        <f>IF(BD7="",NA(),BD7)</f>
        <v>187.08</v>
      </c>
      <c r="BE6" s="33">
        <f t="shared" ref="BE6:BM6" si="7">IF(BE7="",NA(),BE7)</f>
        <v>146.01</v>
      </c>
      <c r="BF6" s="33">
        <f t="shared" si="7"/>
        <v>104.53</v>
      </c>
      <c r="BG6" s="33">
        <f t="shared" si="7"/>
        <v>72.66</v>
      </c>
      <c r="BH6" s="33">
        <f t="shared" si="7"/>
        <v>46.21</v>
      </c>
      <c r="BI6" s="33">
        <f t="shared" si="7"/>
        <v>414.59</v>
      </c>
      <c r="BJ6" s="33">
        <f t="shared" si="7"/>
        <v>404.78</v>
      </c>
      <c r="BK6" s="33">
        <f t="shared" si="7"/>
        <v>400.38</v>
      </c>
      <c r="BL6" s="33">
        <f t="shared" si="7"/>
        <v>393.27</v>
      </c>
      <c r="BM6" s="33">
        <f t="shared" si="7"/>
        <v>386.97</v>
      </c>
      <c r="BN6" s="32" t="str">
        <f>IF(BN7="","",IF(BN7="-","【-】","【"&amp;SUBSTITUTE(TEXT(BN7,"#,##0.00"),"-","△")&amp;"】"))</f>
        <v>【276.38】</v>
      </c>
      <c r="BO6" s="33">
        <f>IF(BO7="",NA(),BO7)</f>
        <v>108.52</v>
      </c>
      <c r="BP6" s="33">
        <f t="shared" ref="BP6:BX6" si="8">IF(BP7="",NA(),BP7)</f>
        <v>107.24</v>
      </c>
      <c r="BQ6" s="33">
        <f t="shared" si="8"/>
        <v>115.71</v>
      </c>
      <c r="BR6" s="33">
        <f t="shared" si="8"/>
        <v>120.78</v>
      </c>
      <c r="BS6" s="33">
        <f t="shared" si="8"/>
        <v>119.73</v>
      </c>
      <c r="BT6" s="33">
        <f t="shared" si="8"/>
        <v>97.71</v>
      </c>
      <c r="BU6" s="33">
        <f t="shared" si="8"/>
        <v>98.07</v>
      </c>
      <c r="BV6" s="33">
        <f t="shared" si="8"/>
        <v>96.56</v>
      </c>
      <c r="BW6" s="33">
        <f t="shared" si="8"/>
        <v>100.47</v>
      </c>
      <c r="BX6" s="33">
        <f t="shared" si="8"/>
        <v>101.72</v>
      </c>
      <c r="BY6" s="32" t="str">
        <f>IF(BY7="","",IF(BY7="-","【-】","【"&amp;SUBSTITUTE(TEXT(BY7,"#,##0.00"),"-","△")&amp;"】"))</f>
        <v>【104.99】</v>
      </c>
      <c r="BZ6" s="33">
        <f>IF(BZ7="",NA(),BZ7)</f>
        <v>216.98</v>
      </c>
      <c r="CA6" s="33">
        <f t="shared" ref="CA6:CI6" si="9">IF(CA7="",NA(),CA7)</f>
        <v>209.91</v>
      </c>
      <c r="CB6" s="33">
        <f t="shared" si="9"/>
        <v>203.77</v>
      </c>
      <c r="CC6" s="33">
        <f t="shared" si="9"/>
        <v>195.27</v>
      </c>
      <c r="CD6" s="33">
        <f t="shared" si="9"/>
        <v>196.86</v>
      </c>
      <c r="CE6" s="33">
        <f t="shared" si="9"/>
        <v>173.56</v>
      </c>
      <c r="CF6" s="33">
        <f t="shared" si="9"/>
        <v>172.26</v>
      </c>
      <c r="CG6" s="33">
        <f t="shared" si="9"/>
        <v>177.14</v>
      </c>
      <c r="CH6" s="33">
        <f t="shared" si="9"/>
        <v>169.82</v>
      </c>
      <c r="CI6" s="33">
        <f t="shared" si="9"/>
        <v>168.2</v>
      </c>
      <c r="CJ6" s="32" t="str">
        <f>IF(CJ7="","",IF(CJ7="-","【-】","【"&amp;SUBSTITUTE(TEXT(CJ7,"#,##0.00"),"-","△")&amp;"】"))</f>
        <v>【163.72】</v>
      </c>
      <c r="CK6" s="33">
        <f>IF(CK7="",NA(),CK7)</f>
        <v>46.33</v>
      </c>
      <c r="CL6" s="33">
        <f t="shared" ref="CL6:CT6" si="10">IF(CL7="",NA(),CL7)</f>
        <v>46.67</v>
      </c>
      <c r="CM6" s="33">
        <f t="shared" si="10"/>
        <v>46.22</v>
      </c>
      <c r="CN6" s="33">
        <f t="shared" si="10"/>
        <v>45.94</v>
      </c>
      <c r="CO6" s="33">
        <f t="shared" si="10"/>
        <v>46.03</v>
      </c>
      <c r="CP6" s="33">
        <f t="shared" si="10"/>
        <v>55.84</v>
      </c>
      <c r="CQ6" s="33">
        <f t="shared" si="10"/>
        <v>55.68</v>
      </c>
      <c r="CR6" s="33">
        <f t="shared" si="10"/>
        <v>55.64</v>
      </c>
      <c r="CS6" s="33">
        <f t="shared" si="10"/>
        <v>55.13</v>
      </c>
      <c r="CT6" s="33">
        <f t="shared" si="10"/>
        <v>54.77</v>
      </c>
      <c r="CU6" s="32" t="str">
        <f>IF(CU7="","",IF(CU7="-","【-】","【"&amp;SUBSTITUTE(TEXT(CU7,"#,##0.00"),"-","△")&amp;"】"))</f>
        <v>【59.76】</v>
      </c>
      <c r="CV6" s="33">
        <f>IF(CV7="",NA(),CV7)</f>
        <v>95.26</v>
      </c>
      <c r="CW6" s="33">
        <f t="shared" ref="CW6:DE6" si="11">IF(CW7="",NA(),CW7)</f>
        <v>95.54</v>
      </c>
      <c r="CX6" s="33">
        <f t="shared" si="11"/>
        <v>95.8</v>
      </c>
      <c r="CY6" s="33">
        <f t="shared" si="11"/>
        <v>95.81</v>
      </c>
      <c r="CZ6" s="33">
        <f t="shared" si="11"/>
        <v>96.43</v>
      </c>
      <c r="DA6" s="33">
        <f t="shared" si="11"/>
        <v>83.11</v>
      </c>
      <c r="DB6" s="33">
        <f t="shared" si="11"/>
        <v>83.18</v>
      </c>
      <c r="DC6" s="33">
        <f t="shared" si="11"/>
        <v>83.09</v>
      </c>
      <c r="DD6" s="33">
        <f t="shared" si="11"/>
        <v>83</v>
      </c>
      <c r="DE6" s="33">
        <f t="shared" si="11"/>
        <v>82.89</v>
      </c>
      <c r="DF6" s="32" t="str">
        <f>IF(DF7="","",IF(DF7="-","【-】","【"&amp;SUBSTITUTE(TEXT(DF7,"#,##0.00"),"-","△")&amp;"】"))</f>
        <v>【89.95】</v>
      </c>
      <c r="DG6" s="33">
        <f>IF(DG7="",NA(),DG7)</f>
        <v>24.1</v>
      </c>
      <c r="DH6" s="33">
        <f t="shared" ref="DH6:DP6" si="12">IF(DH7="",NA(),DH7)</f>
        <v>27.31</v>
      </c>
      <c r="DI6" s="33">
        <f t="shared" si="12"/>
        <v>30.03</v>
      </c>
      <c r="DJ6" s="33">
        <f t="shared" si="12"/>
        <v>47.75</v>
      </c>
      <c r="DK6" s="33">
        <f t="shared" si="12"/>
        <v>50.77</v>
      </c>
      <c r="DL6" s="33">
        <f t="shared" si="12"/>
        <v>37.090000000000003</v>
      </c>
      <c r="DM6" s="33">
        <f t="shared" si="12"/>
        <v>38.07</v>
      </c>
      <c r="DN6" s="33">
        <f t="shared" si="12"/>
        <v>39.06</v>
      </c>
      <c r="DO6" s="33">
        <f t="shared" si="12"/>
        <v>46.66</v>
      </c>
      <c r="DP6" s="33">
        <f t="shared" si="12"/>
        <v>47.46</v>
      </c>
      <c r="DQ6" s="32" t="str">
        <f>IF(DQ7="","",IF(DQ7="-","【-】","【"&amp;SUBSTITUTE(TEXT(DQ7,"#,##0.00"),"-","△")&amp;"】"))</f>
        <v>【47.18】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3">
        <f t="shared" si="13"/>
        <v>1.42</v>
      </c>
      <c r="DW6" s="33">
        <f t="shared" si="13"/>
        <v>6.63</v>
      </c>
      <c r="DX6" s="33">
        <f t="shared" si="13"/>
        <v>7.73</v>
      </c>
      <c r="DY6" s="33">
        <f t="shared" si="13"/>
        <v>8.8699999999999992</v>
      </c>
      <c r="DZ6" s="33">
        <f t="shared" si="13"/>
        <v>9.85</v>
      </c>
      <c r="EA6" s="33">
        <f t="shared" si="13"/>
        <v>9.7100000000000009</v>
      </c>
      <c r="EB6" s="32" t="str">
        <f>IF(EB7="","",IF(EB7="-","【-】","【"&amp;SUBSTITUTE(TEXT(EB7,"#,##0.00"),"-","△")&amp;"】"))</f>
        <v>【13.18】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0.78</v>
      </c>
      <c r="EI6" s="33">
        <f t="shared" si="14"/>
        <v>0.67</v>
      </c>
      <c r="EJ6" s="33">
        <f t="shared" si="14"/>
        <v>0.67</v>
      </c>
      <c r="EK6" s="33">
        <f t="shared" si="14"/>
        <v>0.66</v>
      </c>
      <c r="EL6" s="33">
        <f t="shared" si="14"/>
        <v>0.99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22101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89.95</v>
      </c>
      <c r="O7" s="36">
        <v>85.26</v>
      </c>
      <c r="P7" s="36">
        <v>4426</v>
      </c>
      <c r="Q7" s="36">
        <v>32440</v>
      </c>
      <c r="R7" s="36">
        <v>346.01</v>
      </c>
      <c r="S7" s="36">
        <v>93.75</v>
      </c>
      <c r="T7" s="36">
        <v>27520</v>
      </c>
      <c r="U7" s="36">
        <v>43.15</v>
      </c>
      <c r="V7" s="36">
        <v>637.78</v>
      </c>
      <c r="W7" s="36">
        <v>111.32</v>
      </c>
      <c r="X7" s="36">
        <v>110.05</v>
      </c>
      <c r="Y7" s="36">
        <v>118.76</v>
      </c>
      <c r="Z7" s="36">
        <v>122.01</v>
      </c>
      <c r="AA7" s="36">
        <v>120.78</v>
      </c>
      <c r="AB7" s="36">
        <v>107.37</v>
      </c>
      <c r="AC7" s="36">
        <v>107.57</v>
      </c>
      <c r="AD7" s="36">
        <v>106.55</v>
      </c>
      <c r="AE7" s="36">
        <v>110.01</v>
      </c>
      <c r="AF7" s="36">
        <v>111.21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8.5</v>
      </c>
      <c r="AN7" s="36">
        <v>9.34</v>
      </c>
      <c r="AO7" s="36">
        <v>9.56</v>
      </c>
      <c r="AP7" s="36">
        <v>2.8</v>
      </c>
      <c r="AQ7" s="36">
        <v>1.93</v>
      </c>
      <c r="AR7" s="36">
        <v>0.87</v>
      </c>
      <c r="AS7" s="36">
        <v>1740.51</v>
      </c>
      <c r="AT7" s="36">
        <v>1616.19</v>
      </c>
      <c r="AU7" s="36">
        <v>1559.24</v>
      </c>
      <c r="AV7" s="36">
        <v>277.77999999999997</v>
      </c>
      <c r="AW7" s="36">
        <v>360.49</v>
      </c>
      <c r="AX7" s="36">
        <v>995.5</v>
      </c>
      <c r="AY7" s="36">
        <v>915.5</v>
      </c>
      <c r="AZ7" s="36">
        <v>963.24</v>
      </c>
      <c r="BA7" s="36">
        <v>381.53</v>
      </c>
      <c r="BB7" s="36">
        <v>391.54</v>
      </c>
      <c r="BC7" s="36">
        <v>262.74</v>
      </c>
      <c r="BD7" s="36">
        <v>187.08</v>
      </c>
      <c r="BE7" s="36">
        <v>146.01</v>
      </c>
      <c r="BF7" s="36">
        <v>104.53</v>
      </c>
      <c r="BG7" s="36">
        <v>72.66</v>
      </c>
      <c r="BH7" s="36">
        <v>46.21</v>
      </c>
      <c r="BI7" s="36">
        <v>414.59</v>
      </c>
      <c r="BJ7" s="36">
        <v>404.78</v>
      </c>
      <c r="BK7" s="36">
        <v>400.38</v>
      </c>
      <c r="BL7" s="36">
        <v>393.27</v>
      </c>
      <c r="BM7" s="36">
        <v>386.97</v>
      </c>
      <c r="BN7" s="36">
        <v>276.38</v>
      </c>
      <c r="BO7" s="36">
        <v>108.52</v>
      </c>
      <c r="BP7" s="36">
        <v>107.24</v>
      </c>
      <c r="BQ7" s="36">
        <v>115.71</v>
      </c>
      <c r="BR7" s="36">
        <v>120.78</v>
      </c>
      <c r="BS7" s="36">
        <v>119.73</v>
      </c>
      <c r="BT7" s="36">
        <v>97.71</v>
      </c>
      <c r="BU7" s="36">
        <v>98.07</v>
      </c>
      <c r="BV7" s="36">
        <v>96.56</v>
      </c>
      <c r="BW7" s="36">
        <v>100.47</v>
      </c>
      <c r="BX7" s="36">
        <v>101.72</v>
      </c>
      <c r="BY7" s="36">
        <v>104.99</v>
      </c>
      <c r="BZ7" s="36">
        <v>216.98</v>
      </c>
      <c r="CA7" s="36">
        <v>209.91</v>
      </c>
      <c r="CB7" s="36">
        <v>203.77</v>
      </c>
      <c r="CC7" s="36">
        <v>195.27</v>
      </c>
      <c r="CD7" s="36">
        <v>196.86</v>
      </c>
      <c r="CE7" s="36">
        <v>173.56</v>
      </c>
      <c r="CF7" s="36">
        <v>172.26</v>
      </c>
      <c r="CG7" s="36">
        <v>177.14</v>
      </c>
      <c r="CH7" s="36">
        <v>169.82</v>
      </c>
      <c r="CI7" s="36">
        <v>168.2</v>
      </c>
      <c r="CJ7" s="36">
        <v>163.72</v>
      </c>
      <c r="CK7" s="36">
        <v>46.33</v>
      </c>
      <c r="CL7" s="36">
        <v>46.67</v>
      </c>
      <c r="CM7" s="36">
        <v>46.22</v>
      </c>
      <c r="CN7" s="36">
        <v>45.94</v>
      </c>
      <c r="CO7" s="36">
        <v>46.03</v>
      </c>
      <c r="CP7" s="36">
        <v>55.84</v>
      </c>
      <c r="CQ7" s="36">
        <v>55.68</v>
      </c>
      <c r="CR7" s="36">
        <v>55.64</v>
      </c>
      <c r="CS7" s="36">
        <v>55.13</v>
      </c>
      <c r="CT7" s="36">
        <v>54.77</v>
      </c>
      <c r="CU7" s="36">
        <v>59.76</v>
      </c>
      <c r="CV7" s="36">
        <v>95.26</v>
      </c>
      <c r="CW7" s="36">
        <v>95.54</v>
      </c>
      <c r="CX7" s="36">
        <v>95.8</v>
      </c>
      <c r="CY7" s="36">
        <v>95.81</v>
      </c>
      <c r="CZ7" s="36">
        <v>96.43</v>
      </c>
      <c r="DA7" s="36">
        <v>83.11</v>
      </c>
      <c r="DB7" s="36">
        <v>83.18</v>
      </c>
      <c r="DC7" s="36">
        <v>83.09</v>
      </c>
      <c r="DD7" s="36">
        <v>83</v>
      </c>
      <c r="DE7" s="36">
        <v>82.89</v>
      </c>
      <c r="DF7" s="36">
        <v>89.95</v>
      </c>
      <c r="DG7" s="36">
        <v>24.1</v>
      </c>
      <c r="DH7" s="36">
        <v>27.31</v>
      </c>
      <c r="DI7" s="36">
        <v>30.03</v>
      </c>
      <c r="DJ7" s="36">
        <v>47.75</v>
      </c>
      <c r="DK7" s="36">
        <v>50.77</v>
      </c>
      <c r="DL7" s="36">
        <v>37.090000000000003</v>
      </c>
      <c r="DM7" s="36">
        <v>38.07</v>
      </c>
      <c r="DN7" s="36">
        <v>39.06</v>
      </c>
      <c r="DO7" s="36">
        <v>46.66</v>
      </c>
      <c r="DP7" s="36">
        <v>47.46</v>
      </c>
      <c r="DQ7" s="36">
        <v>47.18</v>
      </c>
      <c r="DR7" s="36">
        <v>0</v>
      </c>
      <c r="DS7" s="36">
        <v>0</v>
      </c>
      <c r="DT7" s="36">
        <v>0</v>
      </c>
      <c r="DU7" s="36">
        <v>0</v>
      </c>
      <c r="DV7" s="36">
        <v>1.42</v>
      </c>
      <c r="DW7" s="36">
        <v>6.63</v>
      </c>
      <c r="DX7" s="36">
        <v>7.73</v>
      </c>
      <c r="DY7" s="36">
        <v>8.8699999999999992</v>
      </c>
      <c r="DZ7" s="36">
        <v>9.85</v>
      </c>
      <c r="EA7" s="36">
        <v>9.7100000000000009</v>
      </c>
      <c r="EB7" s="36">
        <v>13.18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0.78</v>
      </c>
      <c r="EI7" s="36">
        <v>0.67</v>
      </c>
      <c r="EJ7" s="36">
        <v>0.67</v>
      </c>
      <c r="EK7" s="36">
        <v>0.66</v>
      </c>
      <c r="EL7" s="36">
        <v>0.99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平川市</cp:lastModifiedBy>
  <dcterms:created xsi:type="dcterms:W3CDTF">2017-02-01T08:33:36Z</dcterms:created>
  <dcterms:modified xsi:type="dcterms:W3CDTF">2017-02-23T23:56:12Z</dcterms:modified>
  <cp:category/>
</cp:coreProperties>
</file>